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0"/>
  </bookViews>
  <sheets>
    <sheet name="стр.1_10" sheetId="1" r:id="rId1"/>
  </sheets>
  <definedNames>
    <definedName name="TABLE" localSheetId="0">'стр.1_10'!$A$80:$F$116</definedName>
    <definedName name="_xlnm.Print_Titles" localSheetId="0">'стр.1_10'!$80:$80</definedName>
    <definedName name="_xlnm.Print_Area" localSheetId="0">'стр.1_10'!$A$1:$J$264</definedName>
  </definedNames>
  <calcPr fullCalcOnLoad="1"/>
</workbook>
</file>

<file path=xl/sharedStrings.xml><?xml version="1.0" encoding="utf-8"?>
<sst xmlns="http://schemas.openxmlformats.org/spreadsheetml/2006/main" count="587" uniqueCount="305">
  <si>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</si>
  <si>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</si>
  <si>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</si>
  <si>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</si>
  <si>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</si>
  <si>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</si>
  <si>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</si>
  <si>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</si>
  <si>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</si>
  <si>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</si>
  <si>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</si>
  <si>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</si>
  <si>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</si>
  <si>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</si>
  <si>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</si>
  <si>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</si>
  <si>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</si>
  <si>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</si>
  <si>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</si>
  <si>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</si>
  <si>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</si>
  <si>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тыс. рублей на человека</t>
  </si>
  <si>
    <t>Реквизиты отраслевого тарифного соглашения (дата утверждения, срок действия)</t>
  </si>
  <si>
    <t>№ 
п/п</t>
  </si>
  <si>
    <t>в том числе:</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</si>
  <si>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</si>
  <si>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</si>
  <si>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</si>
  <si>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</si>
  <si>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</si>
  <si>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</si>
  <si>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</si>
  <si>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</si>
  <si>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</si>
  <si>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1.1.1.А.</t>
  </si>
  <si>
    <t>1.1.1.Б.</t>
  </si>
  <si>
    <t>1.1.2.</t>
  </si>
  <si>
    <t>1.1.2.А.</t>
  </si>
  <si>
    <t>1.1.2.Б.</t>
  </si>
  <si>
    <t>1.1.3.</t>
  </si>
  <si>
    <t>1.1.3.А.</t>
  </si>
  <si>
    <t>1.1.3.Б.</t>
  </si>
  <si>
    <t>1.1.4.</t>
  </si>
  <si>
    <t>1.1.4.А.</t>
  </si>
  <si>
    <t>1.1.4.Б.</t>
  </si>
  <si>
    <t>1.1.5.</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</si>
  <si>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</si>
  <si>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</si>
  <si>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</si>
  <si>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</si>
  <si>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</si>
  <si>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</si>
  <si>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</si>
  <si>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</si>
  <si>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</si>
  <si>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</si>
  <si>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</si>
  <si>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</si>
  <si>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</si>
  <si>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</si>
  <si>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</si>
  <si>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</si>
  <si>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</si>
  <si>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тыс. штук</t>
  </si>
  <si>
    <t>2.3.</t>
  </si>
  <si>
    <t>с сетевыми организациями, приобретающими электрическую энергию в целях компенсации потерь электрической энергии в сетях</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</si>
  <si>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</si>
  <si>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</si>
  <si>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</si>
  <si>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</si>
  <si>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</si>
  <si>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</si>
  <si>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</si>
  <si>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</si>
  <si>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</si>
  <si>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</si>
  <si>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</si>
  <si>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</si>
  <si>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</si>
  <si>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</si>
  <si>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</si>
  <si>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</si>
  <si>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</si>
  <si>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</si>
  <si>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</si>
  <si>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</si>
  <si>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</si>
  <si>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</si>
  <si>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</si>
  <si>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</si>
  <si>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</si>
  <si>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 xml:space="preserve">Количество обслуживаемых договоров - всего </t>
  </si>
  <si>
    <t xml:space="preserve">Количество точек учета по обслуживаемым договорам - всего </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</si>
  <si>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</si>
  <si>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Фактические показатели 
за год, предшествующий базовому периоду          2018 год</t>
  </si>
  <si>
    <t xml:space="preserve">Показатели, утвержденные 
на базовый период                     2019 год </t>
  </si>
  <si>
    <t xml:space="preserve">Предложения 
на расчетный период регулирования                   2020 год </t>
  </si>
  <si>
    <t xml:space="preserve">Предложения 
на расчетный период регулирования                   2021 год </t>
  </si>
  <si>
    <t xml:space="preserve">Предложения 
на расчетный период регулирования                   2022 год </t>
  </si>
  <si>
    <t xml:space="preserve">Предложения 
на расчетный период регулирования                   2023 год </t>
  </si>
  <si>
    <t xml:space="preserve">Предложения 
на расчетный период регулирования                   2024 год </t>
  </si>
  <si>
    <t>Приказ Региональной энергетической комиссии Сахалинской области № 69 от 29.10.2018г. http://www.rec.admsakhalin.ru,                                                      www.pravo.gov.ru на официальном  и в газете "Губернские ведомости".</t>
  </si>
  <si>
    <t>Приказ Региональной энергетической комиссии Сахалинской области № 55-Э от 30.10.2017г. http://www.rec.admsakhalin.ru,                                           www.pravo.gov.ru на официальном  и в газете "Губернские ведомости".</t>
  </si>
  <si>
    <t xml:space="preserve">Полное наименование: </t>
  </si>
  <si>
    <t>Акционерное общество «Охинская ТЭЦ»</t>
  </si>
  <si>
    <t xml:space="preserve">Сокращенное наименование: </t>
  </si>
  <si>
    <t>АО «Охинская ТЭЦ»</t>
  </si>
  <si>
    <t xml:space="preserve">Место нахождения: </t>
  </si>
  <si>
    <t>Российская Федерация, г.Оха</t>
  </si>
  <si>
    <t xml:space="preserve">Фактический адрес: </t>
  </si>
  <si>
    <t>694460, Сахалинская обл., г.Оха, 3-км</t>
  </si>
  <si>
    <t xml:space="preserve">ИНН </t>
  </si>
  <si>
    <t>КПП</t>
  </si>
  <si>
    <t xml:space="preserve">Ф.И.О. руководителя: </t>
  </si>
  <si>
    <t>Управляющий директор АО «Охинская ТЭЦ» Казаков Владимир Геннадьевич</t>
  </si>
  <si>
    <t xml:space="preserve">Адрес электронной почты: </t>
  </si>
  <si>
    <t xml:space="preserve">tec@tec-okha.com </t>
  </si>
  <si>
    <t xml:space="preserve">Контактный телефон: </t>
  </si>
  <si>
    <t>8 (42437) 42-610</t>
  </si>
  <si>
    <t xml:space="preserve">Факс: </t>
  </si>
  <si>
    <t>8 (42437) 42-543</t>
  </si>
  <si>
    <t>Приложение № 1
к стандартам раскрытия информации субъектами оптового и розничных рынков электрической энергии</t>
  </si>
  <si>
    <t>I. Информация об организации</t>
  </si>
  <si>
    <t>Фактические показатели 
за год, предшествующий базовому периоду                       2018 год</t>
  </si>
  <si>
    <t>Показатели, утвержденные 
на базовый период *               2019 год</t>
  </si>
  <si>
    <t xml:space="preserve">Предложения 
на расчетный период регулирования                 2020 год </t>
  </si>
  <si>
    <t xml:space="preserve">Предложения 
на расчетный период регулирования                 2021 год </t>
  </si>
  <si>
    <t xml:space="preserve">Предложения 
на расчетный период регулирования                 2022 год </t>
  </si>
  <si>
    <t xml:space="preserve">Предложения 
на расчетный период регулирования                 2023 год </t>
  </si>
  <si>
    <t xml:space="preserve">Предложения 
на расчетный период регулирования                 2024 год </t>
  </si>
  <si>
    <t>Установленная мощность</t>
  </si>
  <si>
    <t>МВт</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</si>
  <si>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</si>
  <si>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</si>
  <si>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</si>
  <si>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</si>
  <si>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</si>
  <si>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</si>
  <si>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</si>
  <si>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</si>
  <si>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</si>
  <si>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</si>
  <si>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</si>
  <si>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</si>
  <si>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</si>
  <si>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</si>
  <si>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</si>
  <si>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</si>
  <si>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</si>
  <si>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</si>
  <si>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</si>
  <si>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</si>
  <si>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</si>
  <si>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</si>
  <si>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</si>
  <si>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</si>
  <si>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</si>
  <si>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Приказ Минпромэнерго России № 183 от 03 августа 2006г.</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</si>
  <si>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</si>
  <si>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</si>
  <si>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</si>
  <si>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</si>
  <si>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</si>
  <si>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</si>
  <si>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</si>
  <si>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</si>
  <si>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</si>
  <si>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</si>
  <si>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</si>
  <si>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</si>
  <si>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</si>
  <si>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</si>
  <si>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</si>
  <si>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</si>
  <si>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</si>
  <si>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</si>
  <si>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</si>
  <si>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</si>
  <si>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</si>
  <si>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</si>
  <si>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</si>
  <si>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</si>
  <si>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</si>
  <si>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</si>
  <si>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</si>
  <si>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</si>
  <si>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</si>
  <si>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</si>
  <si>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</si>
  <si>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</si>
  <si>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</si>
  <si>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</si>
  <si>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t>Приказ Региональной энергетической комиссии Сахалинской области № 55-Э от 30.10.2017г. http://www.rec.admsakhalin.ru,www.pravo.gov.ru на официальном  и в газете "Губернские ведомости".</t>
  </si>
  <si>
    <t>Приказ Региональной энергетической комиссии Сахалинской области № 69 от 29.10.2018г. http://www.rec.admsakhalin.ru,   www.pravo.gov.ru на официальном  и в газете "Губернские ведомости".</t>
  </si>
  <si>
    <t>Единица изменения</t>
  </si>
  <si>
    <t>Фактические показатели за год, предшествующий базовому периоду           2018 год</t>
  </si>
  <si>
    <t>Показатели, утвержденные на базовый период                  2019 год</t>
  </si>
  <si>
    <t>Предложения на расчетный период регулирования       2020 год</t>
  </si>
  <si>
    <t>Предложения на расчетный период регулирования       2021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</si>
  <si>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</si>
  <si>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</si>
  <si>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</si>
  <si>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</si>
  <si>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</si>
  <si>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</si>
  <si>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</si>
  <si>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</si>
  <si>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</si>
  <si>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</si>
  <si>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</si>
  <si>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</si>
  <si>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</si>
  <si>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</si>
  <si>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</si>
  <si>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</si>
  <si>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</si>
  <si>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</si>
  <si>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</si>
  <si>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</si>
  <si>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</si>
  <si>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</si>
  <si>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</si>
  <si>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</si>
  <si>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</si>
  <si>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</si>
  <si>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</si>
  <si>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</si>
  <si>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</si>
  <si>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</si>
  <si>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</si>
  <si>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</si>
  <si>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</si>
  <si>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</si>
  <si>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</si>
  <si>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</si>
  <si>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</si>
  <si>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</si>
  <si>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</si>
  <si>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</si>
  <si>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</si>
  <si>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</si>
  <si>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</si>
  <si>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</si>
  <si>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</si>
  <si>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</si>
  <si>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</si>
  <si>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</si>
  <si>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</si>
  <si>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</si>
  <si>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</si>
  <si>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xml:space="preserve">             II. Основные показатели деятельности организации</t>
  </si>
  <si>
    <t>2. Основные показатели деятельности гарантирующих поставщиков</t>
  </si>
  <si>
    <r>
      <rPr>
        <sz val="13"/>
        <rFont val="Segoe UI Symbol"/>
        <family val="2"/>
      </rPr>
      <t>3.</t>
    </r>
    <r>
      <rPr>
        <sz val="13"/>
        <rFont val="Times New Roman"/>
        <family val="1"/>
      </rPr>
      <t xml:space="preserve"> Основные показатели деятельности генерирующих объектов</t>
    </r>
  </si>
  <si>
    <t xml:space="preserve">     III. Цены (тарифы) по регулируемым видам деятельности организации</t>
  </si>
  <si>
    <t>ПРЕДЛОЖЕНИЕ</t>
  </si>
  <si>
    <t>о размере цен (тарифов), долгосрочных параметров регулирования</t>
  </si>
  <si>
    <t>(расчетный период регулирования)</t>
  </si>
  <si>
    <t>Акционерное Общество «Охинская ТЭЦ»</t>
  </si>
  <si>
    <t>(полное и сокращенное наименование юридического лица)</t>
  </si>
  <si>
    <r>
      <t xml:space="preserve">по электроэнергии на </t>
    </r>
    <r>
      <rPr>
        <b/>
        <u val="single"/>
        <sz val="13"/>
        <rFont val="Times New Roman"/>
        <family val="1"/>
      </rPr>
      <t>2020-2024</t>
    </r>
    <r>
      <rPr>
        <sz val="13"/>
        <rFont val="Times New Roman"/>
        <family val="1"/>
      </rPr>
      <t xml:space="preserve"> год</t>
    </r>
  </si>
  <si>
    <t>Наименование
показателей</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</si>
  <si>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</si>
  <si>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</si>
  <si>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</si>
  <si>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</si>
  <si>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</si>
  <si>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</si>
  <si>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</si>
  <si>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</si>
  <si>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</si>
  <si>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Показатели регулируемых видов деятельности организации</t>
  </si>
  <si>
    <t>Расчетный объем услуг в части управления технологическими
режимами **</t>
  </si>
  <si>
    <t>Расчетный объем услуг в части обеспечения надежности **</t>
  </si>
  <si>
    <t>МВт·ч</t>
  </si>
  <si>
    <t>Заявленная мощность ***</t>
  </si>
  <si>
    <t>3.4.</t>
  </si>
  <si>
    <t>Объем полезного отпуска электроэнергии - всего ***</t>
  </si>
  <si>
    <t>3.5.</t>
  </si>
  <si>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</si>
  <si>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</si>
  <si>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</si>
  <si>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</si>
  <si>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</si>
  <si>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</si>
  <si>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</si>
  <si>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</si>
  <si>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</si>
  <si>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</si>
  <si>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</si>
  <si>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</si>
  <si>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</si>
  <si>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Объем условных единиц ***</t>
  </si>
  <si>
    <t>у.е.</t>
  </si>
  <si>
    <t>4.6.</t>
  </si>
  <si>
    <t>Операционные (подконтрольные) расходы
на условную единицу ***</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</si>
  <si>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</si>
  <si>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</si>
  <si>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</si>
  <si>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</si>
  <si>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</si>
  <si>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</si>
  <si>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</si>
  <si>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</si>
  <si>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Расходы, связанные с производством и реализацией товаров, работ
и услуг **</t>
    </r>
    <r>
      <rPr>
        <vertAlign val="superscript"/>
        <sz val="12"/>
        <rFont val="Times New Roman"/>
        <family val="1"/>
      </rPr>
      <t>,</t>
    </r>
    <r>
      <rPr>
        <sz val="12"/>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</si>
  <si>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2"/>
        <rFont val="Times New Roman"/>
        <family val="1"/>
      </rPr>
      <t>,</t>
    </r>
    <r>
      <rPr>
        <sz val="12"/>
        <rFont val="Times New Roman"/>
        <family val="1"/>
      </rPr>
      <t xml:space="preserve"> ****;
неподконтрольные
расходы *** - всего ***</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</si>
</sst>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0"/>
    <numFmt numFmtId="167" formatCode="[$-FC19]d\ mmmm\ yyyy\ &quot;г.&quot;"/>
    <numFmt numFmtId="168" formatCode="0.0000000"/>
    <numFmt numFmtId="169" formatCode="0.000000"/>
    <numFmt numFmtId="170" formatCode="0.00000"/>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38">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name val="Times New Roman"/>
      <family val="1"/>
    </font>
    <font>
      <b/>
      <u val="single"/>
      <sz val="12"/>
      <name val="Times New Roman"/>
      <family val="1"/>
    </font>
    <font>
      <b/>
      <sz val="13"/>
      <name val="Times New Roman"/>
      <family val="1"/>
    </font>
    <font>
      <sz val="10"/>
      <name val="Segoe UI Symbol"/>
      <family val="2"/>
    </font>
    <font>
      <sz val="13"/>
      <name val="Segoe UI Symbol"/>
      <family val="2"/>
    </font>
    <font>
      <sz val="11"/>
      <color indexed="8"/>
      <name val="Times New Roman"/>
      <family val="1"/>
    </font>
    <font>
      <b/>
      <sz val="11"/>
      <color indexed="8"/>
      <name val="Times New Roman"/>
      <family val="1"/>
    </font>
    <font>
      <vertAlign val="superscript"/>
      <sz val="11"/>
      <color indexed="8"/>
      <name val="Times New Roman"/>
      <family val="1"/>
    </font>
    <font>
      <sz val="1"/>
      <name val="Times New Roman"/>
      <family val="1"/>
    </font>
    <font>
      <b/>
      <u val="single"/>
      <sz val="13"/>
      <name val="Times New Roman"/>
      <family val="1"/>
    </font>
    <font>
      <vertAlign val="superscript"/>
      <sz val="12"/>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style="thin"/>
      <top style="thin"/>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5" fillId="0" borderId="0">
      <alignment/>
      <protection/>
    </xf>
    <xf numFmtId="0" fontId="37"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2" fillId="0" borderId="13" xfId="54" applyFont="1" applyBorder="1" applyAlignment="1">
      <alignment horizontal="center" vertical="top" wrapText="1"/>
      <protection/>
    </xf>
    <xf numFmtId="0" fontId="22" fillId="0" borderId="13" xfId="54" applyFont="1" applyBorder="1" applyAlignment="1">
      <alignment horizontal="left" vertical="top" wrapText="1"/>
      <protection/>
    </xf>
    <xf numFmtId="0" fontId="1" fillId="0" borderId="13" xfId="0" applyFont="1" applyBorder="1" applyAlignment="1">
      <alignment horizontal="center" vertical="top"/>
    </xf>
    <xf numFmtId="1" fontId="1" fillId="0" borderId="13" xfId="0" applyNumberFormat="1" applyFont="1" applyBorder="1" applyAlignment="1">
      <alignment horizontal="center" vertical="top"/>
    </xf>
    <xf numFmtId="0" fontId="1" fillId="0" borderId="13" xfId="0" applyFont="1" applyBorder="1" applyAlignment="1">
      <alignment vertical="top" wrapText="1"/>
    </xf>
    <xf numFmtId="3" fontId="1" fillId="0" borderId="13" xfId="0" applyNumberFormat="1" applyFont="1" applyBorder="1" applyAlignment="1">
      <alignment horizontal="center" vertical="center"/>
    </xf>
    <xf numFmtId="3" fontId="1" fillId="0" borderId="13" xfId="0" applyNumberFormat="1" applyFont="1" applyBorder="1" applyAlignment="1">
      <alignment horizontal="center" vertical="top"/>
    </xf>
    <xf numFmtId="1" fontId="1" fillId="0" borderId="14" xfId="0" applyNumberFormat="1" applyFont="1" applyBorder="1" applyAlignment="1">
      <alignment horizontal="center" vertical="top"/>
    </xf>
    <xf numFmtId="0" fontId="1" fillId="0" borderId="14" xfId="0" applyFont="1" applyBorder="1" applyAlignment="1">
      <alignment horizontal="center" vertical="top"/>
    </xf>
    <xf numFmtId="3" fontId="1" fillId="0" borderId="14" xfId="0" applyNumberFormat="1" applyFont="1" applyBorder="1" applyAlignment="1">
      <alignment horizontal="center" vertical="top"/>
    </xf>
    <xf numFmtId="0" fontId="1" fillId="0" borderId="15" xfId="0" applyFont="1" applyBorder="1" applyAlignment="1">
      <alignment horizontal="center" vertical="center" wrapText="1"/>
    </xf>
    <xf numFmtId="1" fontId="1" fillId="0" borderId="16" xfId="0" applyNumberFormat="1" applyFont="1" applyBorder="1" applyAlignment="1">
      <alignment horizontal="center" vertical="top"/>
    </xf>
    <xf numFmtId="0" fontId="1" fillId="0" borderId="16" xfId="0" applyFont="1" applyBorder="1" applyAlignment="1">
      <alignment horizontal="center" vertical="top"/>
    </xf>
    <xf numFmtId="3" fontId="1" fillId="0" borderId="16" xfId="0" applyNumberFormat="1" applyFont="1" applyBorder="1" applyAlignment="1">
      <alignment horizontal="center" vertical="top"/>
    </xf>
    <xf numFmtId="0" fontId="1" fillId="0" borderId="13" xfId="0" applyFont="1" applyBorder="1" applyAlignment="1">
      <alignment horizontal="center" vertical="center" wrapText="1"/>
    </xf>
    <xf numFmtId="1" fontId="2" fillId="0" borderId="13" xfId="0" applyNumberFormat="1" applyFont="1" applyBorder="1" applyAlignment="1">
      <alignment horizontal="center" vertical="top"/>
    </xf>
    <xf numFmtId="9" fontId="1" fillId="0" borderId="13" xfId="59" applyNumberFormat="1" applyFont="1" applyBorder="1" applyAlignment="1">
      <alignment horizontal="center" vertical="top"/>
    </xf>
    <xf numFmtId="9" fontId="1" fillId="0" borderId="16" xfId="59" applyNumberFormat="1" applyFont="1" applyBorder="1" applyAlignment="1">
      <alignment horizontal="center" vertical="top"/>
    </xf>
    <xf numFmtId="9" fontId="1" fillId="0" borderId="14" xfId="0" applyNumberFormat="1" applyFont="1" applyBorder="1" applyAlignment="1">
      <alignment horizontal="center" vertical="top"/>
    </xf>
    <xf numFmtId="0" fontId="2" fillId="0" borderId="0" xfId="0" applyFont="1" applyAlignment="1">
      <alignment horizontal="left" vertical="center" indent="15"/>
    </xf>
    <xf numFmtId="0" fontId="1" fillId="0" borderId="0" xfId="0" applyFont="1" applyAlignment="1">
      <alignment vertical="center"/>
    </xf>
    <xf numFmtId="0" fontId="24" fillId="0" borderId="0" xfId="0" applyFont="1" applyAlignment="1">
      <alignment vertical="center"/>
    </xf>
    <xf numFmtId="0" fontId="36" fillId="0" borderId="0" xfId="42"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25" fillId="0" borderId="0" xfId="0" applyFont="1" applyAlignment="1">
      <alignment horizontal="center" wrapText="1"/>
    </xf>
    <xf numFmtId="0" fontId="2" fillId="0" borderId="0" xfId="0" applyFont="1" applyAlignment="1">
      <alignment horizontal="left" vertical="center" wrapText="1"/>
    </xf>
    <xf numFmtId="0" fontId="26" fillId="0" borderId="0" xfId="0" applyFont="1" applyAlignment="1">
      <alignment/>
    </xf>
    <xf numFmtId="0" fontId="25" fillId="0" borderId="0" xfId="0" applyFont="1" applyAlignment="1">
      <alignment horizontal="center" vertic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2" fillId="0" borderId="13" xfId="53" applyFont="1" applyBorder="1" applyAlignment="1">
      <alignment horizontal="center" vertical="top" wrapText="1"/>
      <protection/>
    </xf>
    <xf numFmtId="0" fontId="22" fillId="0" borderId="13" xfId="53" applyFont="1" applyBorder="1" applyAlignment="1">
      <alignment horizontal="left" vertical="top" wrapText="1"/>
      <protection/>
    </xf>
    <xf numFmtId="0" fontId="1" fillId="0" borderId="13" xfId="0" applyFont="1" applyFill="1" applyBorder="1" applyAlignment="1">
      <alignment horizontal="center" vertical="top"/>
    </xf>
    <xf numFmtId="164" fontId="1" fillId="0" borderId="13" xfId="0" applyNumberFormat="1" applyFont="1" applyFill="1" applyBorder="1" applyAlignment="1">
      <alignment horizontal="center" vertical="center"/>
    </xf>
    <xf numFmtId="164" fontId="1" fillId="0" borderId="13" xfId="0" applyNumberFormat="1" applyFont="1" applyFill="1" applyBorder="1" applyAlignment="1">
      <alignment horizontal="center" vertical="top"/>
    </xf>
    <xf numFmtId="176" fontId="1" fillId="0" borderId="13" xfId="0" applyNumberFormat="1" applyFont="1" applyFill="1" applyBorder="1" applyAlignment="1">
      <alignment horizontal="center" vertical="top"/>
    </xf>
    <xf numFmtId="4" fontId="1" fillId="0" borderId="13" xfId="0" applyNumberFormat="1" applyFont="1" applyFill="1" applyBorder="1" applyAlignment="1">
      <alignment horizontal="center" vertical="top"/>
    </xf>
    <xf numFmtId="2" fontId="1" fillId="0" borderId="13" xfId="0" applyNumberFormat="1" applyFont="1" applyFill="1" applyBorder="1" applyAlignment="1">
      <alignment horizontal="center" vertical="top"/>
    </xf>
    <xf numFmtId="1" fontId="1" fillId="0" borderId="13" xfId="0" applyNumberFormat="1" applyFont="1" applyFill="1" applyBorder="1" applyAlignment="1">
      <alignment horizontal="center" vertical="top"/>
    </xf>
    <xf numFmtId="9" fontId="1" fillId="0" borderId="13" xfId="59" applyFont="1" applyFill="1" applyBorder="1" applyAlignment="1">
      <alignment horizontal="center" vertical="top"/>
    </xf>
    <xf numFmtId="0" fontId="2" fillId="0" borderId="13" xfId="0" applyFont="1" applyBorder="1" applyAlignment="1">
      <alignment vertical="top"/>
    </xf>
    <xf numFmtId="0" fontId="28" fillId="0" borderId="13" xfId="54" applyFont="1" applyBorder="1" applyAlignment="1">
      <alignment horizontal="center" vertical="center" wrapText="1"/>
      <protection/>
    </xf>
    <xf numFmtId="0" fontId="28" fillId="0" borderId="14" xfId="54" applyFont="1" applyBorder="1" applyAlignment="1">
      <alignment horizontal="center" vertical="center" wrapText="1"/>
      <protection/>
    </xf>
    <xf numFmtId="0" fontId="28" fillId="0" borderId="13" xfId="54" applyFont="1" applyBorder="1" applyAlignment="1">
      <alignment horizontal="center" vertical="top" wrapText="1"/>
      <protection/>
    </xf>
    <xf numFmtId="0" fontId="28" fillId="0" borderId="13" xfId="54" applyFont="1" applyBorder="1" applyAlignment="1">
      <alignment horizontal="left" vertical="top" wrapText="1"/>
      <protection/>
    </xf>
    <xf numFmtId="0" fontId="28" fillId="0" borderId="13" xfId="54" applyFont="1" applyBorder="1" applyAlignment="1">
      <alignment horizontal="center" vertical="top"/>
      <protection/>
    </xf>
    <xf numFmtId="0" fontId="29" fillId="0" borderId="13" xfId="54" applyFont="1" applyFill="1" applyBorder="1" applyAlignment="1">
      <alignment horizontal="center" vertical="top" wrapText="1"/>
      <protection/>
    </xf>
    <xf numFmtId="0" fontId="29" fillId="0" borderId="13" xfId="54" applyFont="1" applyFill="1" applyBorder="1" applyAlignment="1">
      <alignment horizontal="left" vertical="top" wrapText="1"/>
      <protection/>
    </xf>
    <xf numFmtId="0" fontId="28" fillId="0" borderId="13" xfId="54" applyFont="1" applyFill="1" applyBorder="1" applyAlignment="1">
      <alignment horizontal="center" vertical="top" wrapText="1"/>
      <protection/>
    </xf>
    <xf numFmtId="0" fontId="28" fillId="0" borderId="13" xfId="54" applyFont="1" applyFill="1" applyBorder="1" applyAlignment="1">
      <alignment horizontal="center" vertical="top"/>
      <protection/>
    </xf>
    <xf numFmtId="0" fontId="28" fillId="0" borderId="13" xfId="54" applyFont="1" applyFill="1" applyBorder="1" applyAlignment="1">
      <alignment horizontal="left" vertical="top" wrapText="1"/>
      <protection/>
    </xf>
    <xf numFmtId="170" fontId="28" fillId="0" borderId="13" xfId="54" applyNumberFormat="1" applyFont="1" applyFill="1" applyBorder="1" applyAlignment="1">
      <alignment horizontal="center" vertical="top"/>
      <protection/>
    </xf>
    <xf numFmtId="9" fontId="28" fillId="0" borderId="13" xfId="54" applyNumberFormat="1" applyFont="1" applyFill="1" applyBorder="1" applyAlignment="1">
      <alignment horizontal="center" vertical="top"/>
      <protection/>
    </xf>
    <xf numFmtId="0" fontId="3" fillId="0" borderId="0" xfId="0" applyFont="1" applyAlignment="1">
      <alignment/>
    </xf>
    <xf numFmtId="0" fontId="4" fillId="0" borderId="0" xfId="0" applyFont="1" applyAlignment="1">
      <alignment wrapText="1"/>
    </xf>
    <xf numFmtId="0" fontId="23" fillId="0" borderId="0" xfId="0" applyFont="1" applyAlignment="1">
      <alignment horizontal="center"/>
    </xf>
    <xf numFmtId="0" fontId="4" fillId="0" borderId="0" xfId="0" applyFont="1" applyAlignment="1">
      <alignment vertical="center" wrapText="1"/>
    </xf>
    <xf numFmtId="0" fontId="1" fillId="0" borderId="0" xfId="0" applyFont="1" applyAlignment="1">
      <alignment horizontal="center" vertical="center"/>
    </xf>
    <xf numFmtId="0" fontId="31" fillId="0" borderId="0" xfId="0" applyFont="1" applyAlignment="1">
      <alignment vertical="center"/>
    </xf>
    <xf numFmtId="0" fontId="2" fillId="0" borderId="0" xfId="0" applyFont="1" applyAlignment="1">
      <alignment vertical="center" wrapText="1"/>
    </xf>
    <xf numFmtId="49" fontId="2" fillId="0" borderId="0" xfId="0" applyNumberFormat="1" applyFont="1" applyBorder="1" applyAlignment="1">
      <alignment horizontal="center" vertical="top"/>
    </xf>
    <xf numFmtId="0" fontId="1" fillId="0" borderId="0" xfId="0" applyFont="1" applyBorder="1" applyAlignment="1">
      <alignment/>
    </xf>
    <xf numFmtId="0" fontId="2" fillId="0" borderId="0" xfId="0" applyNumberFormat="1" applyFont="1" applyBorder="1" applyAlignment="1">
      <alignment horizontal="left" vertical="top" wrapText="1"/>
    </xf>
    <xf numFmtId="0" fontId="1" fillId="0" borderId="13" xfId="0" applyNumberFormat="1" applyFont="1" applyBorder="1" applyAlignment="1">
      <alignment horizontal="center" vertical="center" wrapText="1"/>
    </xf>
    <xf numFmtId="49" fontId="1" fillId="0" borderId="13" xfId="0" applyNumberFormat="1" applyFont="1" applyBorder="1" applyAlignment="1">
      <alignment horizontal="center" vertical="top"/>
    </xf>
    <xf numFmtId="0" fontId="1" fillId="0" borderId="13" xfId="0" applyNumberFormat="1" applyFont="1" applyBorder="1" applyAlignment="1">
      <alignment horizontal="left" vertical="top" wrapText="1"/>
    </xf>
    <xf numFmtId="0" fontId="1" fillId="0" borderId="13" xfId="0" applyNumberFormat="1" applyFont="1" applyBorder="1" applyAlignment="1">
      <alignment horizontal="center" vertical="top" wrapText="1"/>
    </xf>
    <xf numFmtId="0" fontId="22" fillId="0" borderId="20" xfId="54" applyFont="1" applyBorder="1" applyAlignment="1">
      <alignment horizontal="center" vertical="top" wrapText="1"/>
      <protection/>
    </xf>
    <xf numFmtId="0" fontId="22" fillId="0" borderId="20" xfId="54" applyFont="1" applyBorder="1" applyAlignment="1">
      <alignment horizontal="left" vertical="top" wrapText="1"/>
      <protection/>
    </xf>
    <xf numFmtId="0" fontId="1" fillId="0" borderId="20" xfId="0" applyFont="1" applyBorder="1" applyAlignment="1">
      <alignment vertical="top" wrapText="1"/>
    </xf>
    <xf numFmtId="0" fontId="3" fillId="0" borderId="21" xfId="0" applyFont="1" applyBorder="1" applyAlignment="1">
      <alignment/>
    </xf>
    <xf numFmtId="0" fontId="2" fillId="0" borderId="21" xfId="0" applyFont="1" applyBorder="1" applyAlignment="1">
      <alignment/>
    </xf>
    <xf numFmtId="0" fontId="22" fillId="0" borderId="0" xfId="53" applyFont="1" applyBorder="1" applyAlignment="1">
      <alignment horizontal="center" vertical="top" wrapText="1"/>
      <protection/>
    </xf>
    <xf numFmtId="0" fontId="22" fillId="0" borderId="0" xfId="53" applyFont="1" applyBorder="1" applyAlignment="1">
      <alignment horizontal="left" vertical="top" wrapText="1"/>
      <protection/>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2" fillId="0" borderId="0" xfId="0" applyFont="1" applyBorder="1" applyAlignment="1">
      <alignment vertical="top"/>
    </xf>
    <xf numFmtId="0" fontId="4" fillId="0" borderId="22" xfId="0" applyFont="1" applyBorder="1" applyAlignment="1">
      <alignment horizontal="center" wrapText="1"/>
    </xf>
    <xf numFmtId="0" fontId="1" fillId="0" borderId="23"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25" fillId="0" borderId="0" xfId="0" applyFont="1" applyAlignment="1">
      <alignment horizontal="center" wrapText="1"/>
    </xf>
    <xf numFmtId="0" fontId="23" fillId="0" borderId="0" xfId="0" applyFont="1" applyAlignment="1">
      <alignment horizontal="center"/>
    </xf>
    <xf numFmtId="0" fontId="28" fillId="0" borderId="16" xfId="54" applyFont="1" applyBorder="1" applyAlignment="1">
      <alignment horizontal="center" vertical="center" wrapText="1"/>
      <protection/>
    </xf>
    <xf numFmtId="0" fontId="28" fillId="0" borderId="13" xfId="54" applyFont="1" applyBorder="1" applyAlignment="1">
      <alignment horizontal="center" vertical="center" wrapText="1"/>
      <protection/>
    </xf>
    <xf numFmtId="0" fontId="28" fillId="0" borderId="14" xfId="54" applyFont="1" applyBorder="1" applyAlignment="1">
      <alignment horizontal="center" vertical="center" wrapText="1"/>
      <protection/>
    </xf>
    <xf numFmtId="0" fontId="1" fillId="0" borderId="20" xfId="0" applyFont="1" applyBorder="1" applyAlignment="1">
      <alignment horizontal="center" vertical="top" wrapText="1"/>
    </xf>
    <xf numFmtId="0" fontId="1" fillId="0" borderId="13" xfId="0" applyFont="1" applyBorder="1" applyAlignment="1">
      <alignment horizontal="center" vertical="top" wrapText="1"/>
    </xf>
    <xf numFmtId="0" fontId="25" fillId="0" borderId="0" xfId="0" applyFont="1" applyAlignment="1">
      <alignment horizontal="center" vertical="center"/>
    </xf>
    <xf numFmtId="0" fontId="1" fillId="0" borderId="24" xfId="0" applyFont="1" applyFill="1" applyBorder="1" applyAlignment="1">
      <alignment horizontal="center" vertical="center"/>
    </xf>
    <xf numFmtId="0" fontId="1" fillId="0" borderId="0" xfId="0" applyFont="1" applyFill="1" applyBorder="1" applyAlignment="1">
      <alignment horizontal="center" vertical="center"/>
    </xf>
    <xf numFmtId="0" fontId="2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1" fillId="0" borderId="24" xfId="0" applyNumberFormat="1" applyFont="1" applyBorder="1" applyAlignment="1">
      <alignment horizontal="center" wrapText="1"/>
    </xf>
    <xf numFmtId="0" fontId="1" fillId="0" borderId="0" xfId="0" applyNumberFormat="1" applyFont="1" applyBorder="1" applyAlignment="1">
      <alignment horizontal="center" wrapText="1"/>
    </xf>
    <xf numFmtId="0" fontId="4" fillId="0" borderId="0" xfId="0" applyFont="1" applyBorder="1" applyAlignment="1">
      <alignment horizontal="center" wrapText="1"/>
    </xf>
    <xf numFmtId="49" fontId="2" fillId="0" borderId="13" xfId="0" applyNumberFormat="1" applyFont="1" applyBorder="1" applyAlignment="1">
      <alignment horizontal="center" vertical="top"/>
    </xf>
    <xf numFmtId="0" fontId="1" fillId="0" borderId="13" xfId="0" applyFont="1" applyBorder="1" applyAlignment="1">
      <alignment/>
    </xf>
    <xf numFmtId="0" fontId="2" fillId="0" borderId="13" xfId="0" applyNumberFormat="1" applyFont="1" applyBorder="1" applyAlignment="1">
      <alignment horizontal="left" vertical="top" wrapText="1"/>
    </xf>
    <xf numFmtId="49" fontId="1" fillId="0" borderId="21" xfId="0" applyNumberFormat="1" applyFont="1" applyBorder="1" applyAlignment="1">
      <alignment horizontal="center" vertical="top"/>
    </xf>
    <xf numFmtId="0" fontId="1" fillId="0" borderId="21" xfId="0" applyNumberFormat="1" applyFont="1" applyBorder="1" applyAlignment="1">
      <alignment horizontal="left" vertical="top" wrapText="1"/>
    </xf>
    <xf numFmtId="0" fontId="1" fillId="0" borderId="21" xfId="0" applyNumberFormat="1" applyFont="1" applyBorder="1" applyAlignment="1">
      <alignment horizontal="center" vertical="top" wrapText="1"/>
    </xf>
    <xf numFmtId="49" fontId="1" fillId="0" borderId="0" xfId="0" applyNumberFormat="1" applyFont="1" applyBorder="1" applyAlignment="1">
      <alignment horizontal="center" vertical="top"/>
    </xf>
    <xf numFmtId="0" fontId="4" fillId="0" borderId="0" xfId="0" applyFont="1" applyBorder="1" applyAlignment="1">
      <alignment horizontal="center" wrapText="1"/>
    </xf>
    <xf numFmtId="0" fontId="4" fillId="0" borderId="0" xfId="0" applyFont="1" applyBorder="1" applyAlignment="1">
      <alignment wrapText="1"/>
    </xf>
    <xf numFmtId="0" fontId="3" fillId="0" borderId="0" xfId="0" applyFont="1" applyBorder="1" applyAlignment="1">
      <alignment/>
    </xf>
    <xf numFmtId="0" fontId="2" fillId="0" borderId="0" xfId="0" applyFont="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c@tec-okh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3"/>
  <sheetViews>
    <sheetView tabSelected="1" view="pageBreakPreview" zoomScaleSheetLayoutView="100" zoomScalePageLayoutView="0" workbookViewId="0" topLeftCell="A1">
      <selection activeCell="A180" sqref="A180:J180"/>
    </sheetView>
  </sheetViews>
  <sheetFormatPr defaultColWidth="9.00390625" defaultRowHeight="12.75"/>
  <cols>
    <col min="1" max="1" width="22.375" style="1" customWidth="1"/>
    <col min="2" max="2" width="37.125" style="1" customWidth="1"/>
    <col min="3" max="3" width="15.00390625" style="1" customWidth="1"/>
    <col min="4" max="4" width="31.00390625" style="1" customWidth="1"/>
    <col min="5" max="5" width="27.625" style="1" customWidth="1"/>
    <col min="6" max="6" width="24.125" style="1" customWidth="1"/>
    <col min="7" max="7" width="23.625" style="1" customWidth="1"/>
    <col min="8" max="8" width="26.25390625" style="1" customWidth="1"/>
    <col min="9" max="9" width="42.75390625" style="1" customWidth="1"/>
    <col min="10" max="10" width="29.75390625" style="1" customWidth="1"/>
    <col min="11" max="16384" width="9.125" style="1" customWidth="1"/>
  </cols>
  <sheetData>
    <row r="1" ht="63.75">
      <c r="J1" s="35" t="s">
        <v>121</v>
      </c>
    </row>
    <row r="4" spans="1:10" ht="16.5">
      <c r="A4" s="98" t="s">
        <v>254</v>
      </c>
      <c r="B4" s="98"/>
      <c r="C4" s="98"/>
      <c r="D4" s="98"/>
      <c r="E4" s="98"/>
      <c r="F4" s="98"/>
      <c r="G4" s="98"/>
      <c r="H4" s="98"/>
      <c r="I4" s="98"/>
      <c r="J4" s="98"/>
    </row>
    <row r="5" spans="1:3" ht="16.5">
      <c r="A5" s="37"/>
      <c r="B5"/>
      <c r="C5"/>
    </row>
    <row r="6" spans="1:3" ht="16.5">
      <c r="A6" s="37"/>
      <c r="B6"/>
      <c r="C6"/>
    </row>
    <row r="7" spans="1:10" ht="16.5">
      <c r="A7" s="98" t="s">
        <v>255</v>
      </c>
      <c r="B7" s="98"/>
      <c r="C7" s="98"/>
      <c r="D7" s="98"/>
      <c r="E7" s="98"/>
      <c r="F7" s="98"/>
      <c r="G7" s="98"/>
      <c r="H7" s="98"/>
      <c r="I7" s="98"/>
      <c r="J7" s="98"/>
    </row>
    <row r="8" spans="1:10" ht="33" customHeight="1">
      <c r="A8" s="67"/>
      <c r="B8" s="67"/>
      <c r="C8" s="67"/>
      <c r="D8" s="67"/>
      <c r="E8" s="104" t="s">
        <v>259</v>
      </c>
      <c r="F8" s="104"/>
      <c r="G8" s="104"/>
      <c r="H8" s="67"/>
      <c r="I8" s="67"/>
      <c r="J8" s="67"/>
    </row>
    <row r="9" spans="1:10" ht="15.75" customHeight="1">
      <c r="A9" s="70"/>
      <c r="B9" s="70"/>
      <c r="C9" s="70"/>
      <c r="D9" s="70"/>
      <c r="E9" s="103" t="s">
        <v>256</v>
      </c>
      <c r="F9" s="103"/>
      <c r="G9" s="103"/>
      <c r="H9" s="70"/>
      <c r="I9" s="70"/>
      <c r="J9" s="70"/>
    </row>
    <row r="10" spans="1:3" ht="15.75">
      <c r="A10" s="68"/>
      <c r="B10"/>
      <c r="C10"/>
    </row>
    <row r="11" spans="1:3" ht="15.75">
      <c r="A11" s="68"/>
      <c r="B11"/>
      <c r="C11"/>
    </row>
    <row r="12" spans="1:10" ht="15.75">
      <c r="A12" s="101" t="s">
        <v>257</v>
      </c>
      <c r="B12" s="101"/>
      <c r="C12" s="101"/>
      <c r="D12" s="101"/>
      <c r="E12" s="101"/>
      <c r="F12" s="101"/>
      <c r="G12" s="101"/>
      <c r="H12" s="101"/>
      <c r="I12" s="101"/>
      <c r="J12" s="101"/>
    </row>
    <row r="13" spans="1:10" ht="15.75">
      <c r="A13" s="102" t="s">
        <v>258</v>
      </c>
      <c r="B13" s="102"/>
      <c r="C13" s="102"/>
      <c r="D13" s="102"/>
      <c r="E13" s="102"/>
      <c r="F13" s="102"/>
      <c r="G13" s="102"/>
      <c r="H13" s="102"/>
      <c r="I13" s="102"/>
      <c r="J13" s="102"/>
    </row>
    <row r="14" spans="1:10" ht="15.75">
      <c r="A14" s="101" t="s">
        <v>106</v>
      </c>
      <c r="B14" s="101"/>
      <c r="C14" s="101"/>
      <c r="D14" s="101"/>
      <c r="E14" s="101"/>
      <c r="F14" s="101"/>
      <c r="G14" s="101"/>
      <c r="H14" s="101"/>
      <c r="I14" s="101"/>
      <c r="J14" s="101"/>
    </row>
    <row r="15" spans="1:3" ht="15.75">
      <c r="A15" s="69"/>
      <c r="B15"/>
      <c r="C15"/>
    </row>
    <row r="17" spans="3:6" ht="15.75">
      <c r="C17"/>
      <c r="D17"/>
      <c r="E17"/>
      <c r="F17"/>
    </row>
    <row r="18" spans="2:8" ht="15.75">
      <c r="B18"/>
      <c r="C18"/>
      <c r="D18"/>
      <c r="E18" s="36"/>
      <c r="F18"/>
      <c r="H18" s="28"/>
    </row>
    <row r="19" spans="1:10" ht="16.5">
      <c r="A19" s="98" t="s">
        <v>122</v>
      </c>
      <c r="B19" s="98"/>
      <c r="C19" s="98"/>
      <c r="D19" s="98"/>
      <c r="E19" s="98"/>
      <c r="F19" s="98"/>
      <c r="G19" s="98"/>
      <c r="H19" s="98"/>
      <c r="I19" s="98"/>
      <c r="J19" s="98"/>
    </row>
    <row r="20" spans="1:6" ht="15.75">
      <c r="A20" s="29" t="s">
        <v>103</v>
      </c>
      <c r="B20"/>
      <c r="C20" s="30" t="s">
        <v>104</v>
      </c>
      <c r="D20"/>
      <c r="E20"/>
      <c r="F20"/>
    </row>
    <row r="21" spans="1:6" ht="15.75">
      <c r="A21" s="29"/>
      <c r="B21"/>
      <c r="C21"/>
      <c r="D21"/>
      <c r="E21"/>
      <c r="F21"/>
    </row>
    <row r="22" spans="1:6" ht="15.75">
      <c r="A22" s="29" t="s">
        <v>105</v>
      </c>
      <c r="C22" s="30" t="s">
        <v>106</v>
      </c>
      <c r="D22"/>
      <c r="E22"/>
      <c r="F22"/>
    </row>
    <row r="23" spans="1:6" ht="15.75">
      <c r="A23" s="29"/>
      <c r="B23"/>
      <c r="C23"/>
      <c r="D23"/>
      <c r="E23"/>
      <c r="F23"/>
    </row>
    <row r="24" spans="1:6" ht="15.75">
      <c r="A24" s="29" t="s">
        <v>107</v>
      </c>
      <c r="B24"/>
      <c r="C24" s="30" t="s">
        <v>108</v>
      </c>
      <c r="E24"/>
      <c r="F24"/>
    </row>
    <row r="25" spans="1:6" ht="15.75">
      <c r="A25" s="29"/>
      <c r="B25"/>
      <c r="C25"/>
      <c r="D25"/>
      <c r="E25"/>
      <c r="F25"/>
    </row>
    <row r="26" spans="1:6" ht="15.75">
      <c r="A26" s="29" t="s">
        <v>109</v>
      </c>
      <c r="B26"/>
      <c r="C26" s="30" t="s">
        <v>110</v>
      </c>
      <c r="E26"/>
      <c r="F26"/>
    </row>
    <row r="27" spans="1:6" ht="15.75">
      <c r="A27" s="29"/>
      <c r="B27"/>
      <c r="C27"/>
      <c r="D27"/>
      <c r="E27"/>
      <c r="F27"/>
    </row>
    <row r="28" spans="1:5" ht="15.75">
      <c r="A28" s="29" t="s">
        <v>111</v>
      </c>
      <c r="B28"/>
      <c r="C28" s="33">
        <v>6506000623</v>
      </c>
      <c r="D28"/>
      <c r="E28"/>
    </row>
    <row r="29" spans="1:6" ht="15.75">
      <c r="A29" s="29"/>
      <c r="B29"/>
      <c r="C29"/>
      <c r="D29"/>
      <c r="E29"/>
      <c r="F29"/>
    </row>
    <row r="30" spans="1:5" ht="15.75">
      <c r="A30" s="29" t="s">
        <v>112</v>
      </c>
      <c r="B30"/>
      <c r="C30" s="33">
        <v>650601001</v>
      </c>
      <c r="D30"/>
      <c r="E30"/>
    </row>
    <row r="31" spans="1:6" ht="15.75">
      <c r="A31" s="29" t="s">
        <v>113</v>
      </c>
      <c r="B31"/>
      <c r="C31" s="30" t="s">
        <v>114</v>
      </c>
      <c r="D31"/>
      <c r="E31"/>
      <c r="F31"/>
    </row>
    <row r="32" spans="1:6" ht="15.75">
      <c r="A32" s="29"/>
      <c r="B32"/>
      <c r="C32"/>
      <c r="D32"/>
      <c r="E32"/>
      <c r="F32"/>
    </row>
    <row r="33" spans="1:6" ht="15.75">
      <c r="A33" s="29" t="s">
        <v>115</v>
      </c>
      <c r="B33"/>
      <c r="C33" s="31" t="s">
        <v>116</v>
      </c>
      <c r="D33"/>
      <c r="E33"/>
      <c r="F33"/>
    </row>
    <row r="34" spans="1:6" ht="15.75">
      <c r="A34" s="29"/>
      <c r="B34"/>
      <c r="C34"/>
      <c r="D34"/>
      <c r="E34"/>
      <c r="F34"/>
    </row>
    <row r="35" spans="1:6" ht="15.75">
      <c r="A35" s="29" t="s">
        <v>117</v>
      </c>
      <c r="B35"/>
      <c r="C35" s="32" t="s">
        <v>118</v>
      </c>
      <c r="D35"/>
      <c r="E35"/>
      <c r="F35"/>
    </row>
    <row r="36" spans="1:6" ht="15.75">
      <c r="A36" s="29"/>
      <c r="B36"/>
      <c r="C36"/>
      <c r="D36"/>
      <c r="E36"/>
      <c r="F36"/>
    </row>
    <row r="37" spans="1:5" ht="15.75">
      <c r="A37" s="29" t="s">
        <v>119</v>
      </c>
      <c r="B37"/>
      <c r="C37" s="32" t="s">
        <v>120</v>
      </c>
      <c r="D37"/>
      <c r="E37"/>
    </row>
    <row r="39" spans="1:10" ht="16.5">
      <c r="A39" s="91" t="s">
        <v>250</v>
      </c>
      <c r="B39" s="91"/>
      <c r="C39" s="91"/>
      <c r="D39" s="91"/>
      <c r="E39" s="91"/>
      <c r="F39" s="91"/>
      <c r="G39" s="91"/>
      <c r="H39" s="91"/>
      <c r="I39" s="91"/>
      <c r="J39" s="91"/>
    </row>
    <row r="40" spans="1:10" ht="16.5">
      <c r="A40" s="34"/>
      <c r="B40" s="34"/>
      <c r="C40" s="34"/>
      <c r="D40" s="34"/>
      <c r="E40" s="34"/>
      <c r="F40" s="34"/>
      <c r="G40" s="34"/>
      <c r="H40" s="34"/>
      <c r="I40" s="34"/>
      <c r="J40" s="34"/>
    </row>
    <row r="41" spans="1:10" ht="63">
      <c r="A41" s="89" t="s">
        <v>260</v>
      </c>
      <c r="B41" s="90"/>
      <c r="C41" s="74" t="s">
        <v>1</v>
      </c>
      <c r="D41" s="23" t="s">
        <v>94</v>
      </c>
      <c r="E41" s="23" t="s">
        <v>95</v>
      </c>
      <c r="F41" s="23" t="s">
        <v>96</v>
      </c>
      <c r="G41" s="23" t="s">
        <v>97</v>
      </c>
      <c r="H41" s="23" t="s">
        <v>98</v>
      </c>
      <c r="I41" s="23" t="s">
        <v>99</v>
      </c>
      <c r="J41" s="23" t="s">
        <v>100</v>
      </c>
    </row>
    <row r="42" spans="1:10" ht="48.75" customHeight="1">
      <c r="A42" s="105" t="s">
        <v>261</v>
      </c>
      <c r="B42" s="106"/>
      <c r="C42" s="106"/>
      <c r="D42" s="106"/>
      <c r="E42" s="106"/>
      <c r="F42" s="106"/>
      <c r="G42" s="106"/>
      <c r="H42" s="106"/>
      <c r="I42" s="106"/>
      <c r="J42" s="106"/>
    </row>
    <row r="43" spans="1:10" ht="15.75" customHeight="1">
      <c r="A43" s="75" t="s">
        <v>2</v>
      </c>
      <c r="B43" s="76" t="s">
        <v>262</v>
      </c>
      <c r="C43" s="77"/>
      <c r="D43" s="77"/>
      <c r="E43" s="75"/>
      <c r="F43" s="75"/>
      <c r="G43" s="108"/>
      <c r="H43" s="109"/>
      <c r="I43" s="110"/>
      <c r="J43" s="110"/>
    </row>
    <row r="44" spans="1:10" ht="15.75" customHeight="1">
      <c r="A44" s="75" t="s">
        <v>3</v>
      </c>
      <c r="B44" s="76" t="s">
        <v>263</v>
      </c>
      <c r="C44" s="77" t="s">
        <v>4</v>
      </c>
      <c r="D44" s="77"/>
      <c r="E44" s="75"/>
      <c r="F44" s="75"/>
      <c r="G44" s="108"/>
      <c r="H44" s="109"/>
      <c r="I44" s="110"/>
      <c r="J44" s="110"/>
    </row>
    <row r="45" spans="1:10" ht="15.75" customHeight="1">
      <c r="A45" s="75" t="s">
        <v>5</v>
      </c>
      <c r="B45" s="76" t="s">
        <v>264</v>
      </c>
      <c r="C45" s="77" t="s">
        <v>4</v>
      </c>
      <c r="D45" s="77"/>
      <c r="E45" s="75"/>
      <c r="F45" s="75"/>
      <c r="G45" s="108"/>
      <c r="H45" s="109"/>
      <c r="I45" s="110"/>
      <c r="J45" s="110"/>
    </row>
    <row r="46" spans="1:10" ht="15.75" customHeight="1">
      <c r="A46" s="75" t="s">
        <v>6</v>
      </c>
      <c r="B46" s="76" t="s">
        <v>265</v>
      </c>
      <c r="C46" s="77" t="s">
        <v>4</v>
      </c>
      <c r="D46" s="77"/>
      <c r="E46" s="75"/>
      <c r="F46" s="75"/>
      <c r="G46" s="108"/>
      <c r="H46" s="109"/>
      <c r="I46" s="110"/>
      <c r="J46" s="110"/>
    </row>
    <row r="47" spans="1:10" ht="15.75" customHeight="1">
      <c r="A47" s="75" t="s">
        <v>266</v>
      </c>
      <c r="B47" s="76" t="s">
        <v>7</v>
      </c>
      <c r="C47" s="77" t="s">
        <v>4</v>
      </c>
      <c r="D47" s="77"/>
      <c r="E47" s="75"/>
      <c r="F47" s="75"/>
      <c r="G47" s="108"/>
      <c r="H47" s="109"/>
      <c r="I47" s="110"/>
      <c r="J47" s="110"/>
    </row>
    <row r="48" spans="1:10" ht="15.75" customHeight="1">
      <c r="A48" s="75" t="s">
        <v>8</v>
      </c>
      <c r="B48" s="76" t="s">
        <v>267</v>
      </c>
      <c r="C48" s="77"/>
      <c r="D48" s="77"/>
      <c r="E48" s="75"/>
      <c r="F48" s="75"/>
      <c r="G48" s="108"/>
      <c r="H48" s="109"/>
      <c r="I48" s="110"/>
      <c r="J48" s="110"/>
    </row>
    <row r="49" spans="1:10" ht="15.75" customHeight="1">
      <c r="A49" s="75" t="s">
        <v>9</v>
      </c>
      <c r="B49" s="76" t="s">
        <v>268</v>
      </c>
      <c r="C49" s="77" t="s">
        <v>269</v>
      </c>
      <c r="D49" s="77"/>
      <c r="E49" s="75"/>
      <c r="F49" s="75"/>
      <c r="G49" s="108"/>
      <c r="H49" s="109"/>
      <c r="I49" s="110"/>
      <c r="J49" s="110"/>
    </row>
    <row r="50" spans="1:10" ht="15.75" customHeight="1">
      <c r="A50" s="75" t="s">
        <v>11</v>
      </c>
      <c r="B50" s="76" t="s">
        <v>270</v>
      </c>
      <c r="C50" s="77"/>
      <c r="D50" s="77"/>
      <c r="E50" s="75"/>
      <c r="F50" s="75"/>
      <c r="G50" s="108"/>
      <c r="H50" s="109"/>
      <c r="I50" s="110"/>
      <c r="J50" s="110"/>
    </row>
    <row r="51" spans="1:10" ht="15.75" customHeight="1">
      <c r="A51" s="75" t="s">
        <v>12</v>
      </c>
      <c r="B51" s="76" t="s">
        <v>271</v>
      </c>
      <c r="C51" s="77" t="s">
        <v>131</v>
      </c>
      <c r="D51" s="77"/>
      <c r="E51" s="75"/>
      <c r="F51" s="75"/>
      <c r="G51" s="108"/>
      <c r="H51" s="109"/>
      <c r="I51" s="110"/>
      <c r="J51" s="110"/>
    </row>
    <row r="52" spans="1:10" ht="15.75" customHeight="1">
      <c r="A52" s="75" t="s">
        <v>13</v>
      </c>
      <c r="B52" s="76" t="s">
        <v>272</v>
      </c>
      <c r="C52" s="77" t="s">
        <v>273</v>
      </c>
      <c r="D52" s="77"/>
      <c r="E52" s="75"/>
      <c r="F52" s="75"/>
      <c r="G52" s="108"/>
      <c r="H52" s="109"/>
      <c r="I52" s="110"/>
      <c r="J52" s="110"/>
    </row>
    <row r="53" spans="1:10" ht="15.75">
      <c r="A53" s="75" t="s">
        <v>216</v>
      </c>
      <c r="B53" s="76" t="s">
        <v>274</v>
      </c>
      <c r="C53" s="77" t="s">
        <v>131</v>
      </c>
      <c r="D53" s="77"/>
      <c r="E53" s="75"/>
      <c r="F53" s="75"/>
      <c r="G53" s="108"/>
      <c r="H53" s="109"/>
      <c r="I53" s="110"/>
      <c r="J53" s="110"/>
    </row>
    <row r="54" spans="1:10" ht="15.75" customHeight="1">
      <c r="A54" s="75" t="s">
        <v>275</v>
      </c>
      <c r="B54" s="76" t="s">
        <v>276</v>
      </c>
      <c r="C54" s="77" t="s">
        <v>14</v>
      </c>
      <c r="D54" s="77"/>
      <c r="E54" s="75"/>
      <c r="F54" s="75"/>
      <c r="G54" s="108"/>
      <c r="H54" s="109"/>
      <c r="I54" s="110"/>
      <c r="J54" s="110"/>
    </row>
    <row r="55" spans="1:10" ht="15.75" customHeight="1">
      <c r="A55" s="75" t="s">
        <v>277</v>
      </c>
      <c r="B55" s="76" t="s">
        <v>302</v>
      </c>
      <c r="C55" s="77" t="s">
        <v>14</v>
      </c>
      <c r="D55" s="77"/>
      <c r="E55" s="75"/>
      <c r="F55" s="75"/>
      <c r="G55" s="108"/>
      <c r="H55" s="109"/>
      <c r="I55" s="110"/>
      <c r="J55" s="110"/>
    </row>
    <row r="56" spans="1:10" ht="15.75" customHeight="1">
      <c r="A56" s="75" t="s">
        <v>278</v>
      </c>
      <c r="B56" s="76" t="s">
        <v>279</v>
      </c>
      <c r="C56" s="77" t="s">
        <v>269</v>
      </c>
      <c r="D56" s="77"/>
      <c r="E56" s="75"/>
      <c r="F56" s="75"/>
      <c r="G56" s="108"/>
      <c r="H56" s="109"/>
      <c r="I56" s="110"/>
      <c r="J56" s="110"/>
    </row>
    <row r="57" spans="1:10" ht="15.75" customHeight="1">
      <c r="A57" s="75" t="s">
        <v>280</v>
      </c>
      <c r="B57" s="76" t="s">
        <v>281</v>
      </c>
      <c r="C57" s="77"/>
      <c r="D57" s="77"/>
      <c r="E57" s="75"/>
      <c r="F57" s="75"/>
      <c r="G57" s="108"/>
      <c r="H57" s="109"/>
      <c r="I57" s="110"/>
      <c r="J57" s="110"/>
    </row>
    <row r="58" spans="1:10" ht="15.75" customHeight="1">
      <c r="A58" s="75" t="s">
        <v>282</v>
      </c>
      <c r="B58" s="76" t="s">
        <v>283</v>
      </c>
      <c r="C58" s="77" t="s">
        <v>273</v>
      </c>
      <c r="D58" s="77"/>
      <c r="E58" s="75"/>
      <c r="F58" s="75"/>
      <c r="G58" s="108"/>
      <c r="H58" s="109"/>
      <c r="I58" s="110"/>
      <c r="J58" s="110"/>
    </row>
    <row r="59" spans="1:10" ht="15.75" customHeight="1">
      <c r="A59" s="75" t="s">
        <v>15</v>
      </c>
      <c r="B59" s="76" t="s">
        <v>284</v>
      </c>
      <c r="C59" s="77"/>
      <c r="D59" s="77"/>
      <c r="E59" s="75"/>
      <c r="F59" s="75"/>
      <c r="G59" s="108"/>
      <c r="H59" s="109"/>
      <c r="I59" s="110"/>
      <c r="J59" s="110"/>
    </row>
    <row r="60" spans="1:10" ht="15.75" customHeight="1">
      <c r="A60" s="75" t="s">
        <v>219</v>
      </c>
      <c r="B60" s="76" t="s">
        <v>303</v>
      </c>
      <c r="C60" s="77" t="s">
        <v>4</v>
      </c>
      <c r="D60" s="77"/>
      <c r="E60" s="75"/>
      <c r="F60" s="75"/>
      <c r="G60" s="108"/>
      <c r="H60" s="109"/>
      <c r="I60" s="110"/>
      <c r="J60" s="110"/>
    </row>
    <row r="61" spans="1:10" ht="15.75">
      <c r="A61" s="75"/>
      <c r="B61" s="76" t="s">
        <v>24</v>
      </c>
      <c r="C61" s="77"/>
      <c r="D61" s="77"/>
      <c r="E61" s="75"/>
      <c r="F61" s="75"/>
      <c r="G61" s="108"/>
      <c r="H61" s="109"/>
      <c r="I61" s="110"/>
      <c r="J61" s="110"/>
    </row>
    <row r="62" spans="1:10" ht="15.75">
      <c r="A62" s="75"/>
      <c r="B62" s="76" t="s">
        <v>285</v>
      </c>
      <c r="C62" s="77"/>
      <c r="D62" s="77"/>
      <c r="E62" s="75"/>
      <c r="F62" s="75"/>
      <c r="G62" s="108"/>
      <c r="H62" s="109"/>
      <c r="I62" s="110"/>
      <c r="J62" s="110"/>
    </row>
    <row r="63" spans="1:10" ht="15.75">
      <c r="A63" s="75"/>
      <c r="B63" s="76" t="s">
        <v>286</v>
      </c>
      <c r="C63" s="77"/>
      <c r="D63" s="77"/>
      <c r="E63" s="75"/>
      <c r="F63" s="75"/>
      <c r="G63" s="108"/>
      <c r="H63" s="109"/>
      <c r="I63" s="110"/>
      <c r="J63" s="110"/>
    </row>
    <row r="64" spans="1:10" ht="15.75">
      <c r="A64" s="75"/>
      <c r="B64" s="76" t="s">
        <v>287</v>
      </c>
      <c r="C64" s="77"/>
      <c r="D64" s="77"/>
      <c r="E64" s="75"/>
      <c r="F64" s="75"/>
      <c r="G64" s="108"/>
      <c r="H64" s="109"/>
      <c r="I64" s="110"/>
      <c r="J64" s="110"/>
    </row>
    <row r="65" spans="1:10" ht="15.75" customHeight="1">
      <c r="A65" s="75" t="s">
        <v>223</v>
      </c>
      <c r="B65" s="76" t="s">
        <v>304</v>
      </c>
      <c r="C65" s="77" t="s">
        <v>4</v>
      </c>
      <c r="D65" s="77"/>
      <c r="E65" s="75"/>
      <c r="F65" s="75"/>
      <c r="G65" s="108"/>
      <c r="H65" s="109"/>
      <c r="I65" s="110"/>
      <c r="J65" s="110"/>
    </row>
    <row r="66" spans="1:10" ht="15.75" customHeight="1">
      <c r="A66" s="75" t="s">
        <v>225</v>
      </c>
      <c r="B66" s="76" t="s">
        <v>288</v>
      </c>
      <c r="C66" s="77" t="s">
        <v>4</v>
      </c>
      <c r="D66" s="77"/>
      <c r="E66" s="75"/>
      <c r="F66" s="75"/>
      <c r="G66" s="108"/>
      <c r="H66" s="109"/>
      <c r="I66" s="110"/>
      <c r="J66" s="110"/>
    </row>
    <row r="67" spans="1:10" ht="15.75" customHeight="1">
      <c r="A67" s="75" t="s">
        <v>238</v>
      </c>
      <c r="B67" s="76" t="s">
        <v>289</v>
      </c>
      <c r="C67" s="77" t="s">
        <v>4</v>
      </c>
      <c r="D67" s="77"/>
      <c r="E67" s="75"/>
      <c r="F67" s="75"/>
      <c r="G67" s="108"/>
      <c r="H67" s="109"/>
      <c r="I67" s="110"/>
      <c r="J67" s="110"/>
    </row>
    <row r="68" spans="1:10" ht="15.75" customHeight="1">
      <c r="A68" s="75" t="s">
        <v>240</v>
      </c>
      <c r="B68" s="76" t="s">
        <v>290</v>
      </c>
      <c r="C68" s="77"/>
      <c r="D68" s="77"/>
      <c r="E68" s="75"/>
      <c r="F68" s="75"/>
      <c r="G68" s="108"/>
      <c r="H68" s="109"/>
      <c r="I68" s="110"/>
      <c r="J68" s="110"/>
    </row>
    <row r="69" spans="1:10" ht="15.75">
      <c r="A69" s="75" t="s">
        <v>245</v>
      </c>
      <c r="B69" s="76" t="s">
        <v>291</v>
      </c>
      <c r="C69" s="77" t="s">
        <v>292</v>
      </c>
      <c r="D69" s="77"/>
      <c r="E69" s="75"/>
      <c r="F69" s="75"/>
      <c r="G69" s="108"/>
      <c r="H69" s="109"/>
      <c r="I69" s="110"/>
      <c r="J69" s="110"/>
    </row>
    <row r="70" spans="1:10" ht="15.75" customHeight="1">
      <c r="A70" s="75" t="s">
        <v>293</v>
      </c>
      <c r="B70" s="76" t="s">
        <v>294</v>
      </c>
      <c r="C70" s="77" t="s">
        <v>295</v>
      </c>
      <c r="D70" s="77"/>
      <c r="E70" s="75"/>
      <c r="F70" s="75"/>
      <c r="G70" s="108"/>
      <c r="H70" s="109"/>
      <c r="I70" s="110"/>
      <c r="J70" s="110"/>
    </row>
    <row r="71" spans="1:10" ht="15.75" customHeight="1">
      <c r="A71" s="75" t="s">
        <v>16</v>
      </c>
      <c r="B71" s="76" t="s">
        <v>17</v>
      </c>
      <c r="C71" s="77"/>
      <c r="D71" s="77"/>
      <c r="E71" s="75"/>
      <c r="F71" s="75"/>
      <c r="G71" s="108"/>
      <c r="H71" s="109"/>
      <c r="I71" s="110"/>
      <c r="J71" s="110"/>
    </row>
    <row r="72" spans="1:10" ht="15.75" customHeight="1">
      <c r="A72" s="75" t="s">
        <v>296</v>
      </c>
      <c r="B72" s="76" t="s">
        <v>18</v>
      </c>
      <c r="C72" s="77" t="s">
        <v>19</v>
      </c>
      <c r="D72" s="77"/>
      <c r="E72" s="75"/>
      <c r="F72" s="75"/>
      <c r="G72" s="108"/>
      <c r="H72" s="109"/>
      <c r="I72" s="110"/>
      <c r="J72" s="110"/>
    </row>
    <row r="73" spans="1:10" ht="15.75" customHeight="1">
      <c r="A73" s="75" t="s">
        <v>297</v>
      </c>
      <c r="B73" s="76" t="s">
        <v>20</v>
      </c>
      <c r="C73" s="77" t="s">
        <v>298</v>
      </c>
      <c r="D73" s="77"/>
      <c r="E73" s="75"/>
      <c r="F73" s="75"/>
      <c r="G73" s="108"/>
      <c r="H73" s="109"/>
      <c r="I73" s="110"/>
      <c r="J73" s="110"/>
    </row>
    <row r="74" spans="1:10" ht="15.75" customHeight="1">
      <c r="A74" s="75" t="s">
        <v>299</v>
      </c>
      <c r="B74" s="76" t="s">
        <v>22</v>
      </c>
      <c r="C74" s="77"/>
      <c r="D74" s="77"/>
      <c r="E74" s="75"/>
      <c r="F74" s="75"/>
      <c r="G74" s="108"/>
      <c r="H74" s="109"/>
      <c r="I74" s="110"/>
      <c r="J74" s="110"/>
    </row>
    <row r="75" spans="1:10" ht="15.75" customHeight="1">
      <c r="A75" s="75" t="s">
        <v>71</v>
      </c>
      <c r="B75" s="76" t="s">
        <v>300</v>
      </c>
      <c r="C75" s="77" t="s">
        <v>4</v>
      </c>
      <c r="D75" s="77"/>
      <c r="E75" s="75"/>
      <c r="F75" s="75"/>
      <c r="G75" s="108"/>
      <c r="H75" s="109"/>
      <c r="I75" s="110"/>
      <c r="J75" s="110"/>
    </row>
    <row r="76" spans="1:10" ht="15.75" customHeight="1">
      <c r="A76" s="75" t="s">
        <v>75</v>
      </c>
      <c r="B76" s="76" t="s">
        <v>301</v>
      </c>
      <c r="C76" s="77" t="s">
        <v>4</v>
      </c>
      <c r="D76" s="77"/>
      <c r="E76" s="75"/>
      <c r="F76" s="75"/>
      <c r="G76" s="108"/>
      <c r="H76" s="109"/>
      <c r="I76" s="110"/>
      <c r="J76" s="110"/>
    </row>
    <row r="77" spans="1:10" ht="15.75" customHeight="1">
      <c r="A77" s="111"/>
      <c r="B77" s="112"/>
      <c r="C77" s="113"/>
      <c r="D77" s="113"/>
      <c r="E77" s="111"/>
      <c r="F77" s="114"/>
      <c r="G77" s="71"/>
      <c r="H77" s="72"/>
      <c r="I77" s="73"/>
      <c r="J77" s="73"/>
    </row>
    <row r="78" spans="1:10" ht="16.5" customHeight="1">
      <c r="A78" s="107" t="s">
        <v>251</v>
      </c>
      <c r="B78" s="107"/>
      <c r="C78" s="107"/>
      <c r="D78" s="107"/>
      <c r="E78" s="107"/>
      <c r="F78" s="107"/>
      <c r="G78" s="107"/>
      <c r="H78" s="107"/>
      <c r="I78" s="107"/>
      <c r="J78" s="107"/>
    </row>
    <row r="79" spans="1:10" ht="16.5" customHeight="1">
      <c r="A79" s="115"/>
      <c r="B79" s="115"/>
      <c r="C79" s="115"/>
      <c r="D79" s="115"/>
      <c r="E79" s="115"/>
      <c r="F79" s="115"/>
      <c r="G79" s="65"/>
      <c r="H79" s="65"/>
      <c r="I79" s="65"/>
      <c r="J79" s="65"/>
    </row>
    <row r="80" spans="1:10" s="2" customFormat="1" ht="63">
      <c r="A80" s="6" t="s">
        <v>23</v>
      </c>
      <c r="B80" s="7" t="s">
        <v>0</v>
      </c>
      <c r="C80" s="7" t="s">
        <v>1</v>
      </c>
      <c r="D80" s="7" t="s">
        <v>94</v>
      </c>
      <c r="E80" s="8" t="s">
        <v>95</v>
      </c>
      <c r="F80" s="23" t="s">
        <v>96</v>
      </c>
      <c r="G80" s="23" t="s">
        <v>97</v>
      </c>
      <c r="H80" s="19" t="s">
        <v>98</v>
      </c>
      <c r="I80" s="8" t="s">
        <v>99</v>
      </c>
      <c r="J80" s="8" t="s">
        <v>100</v>
      </c>
    </row>
    <row r="81" spans="1:10" s="3" customFormat="1" ht="31.5">
      <c r="A81" s="9" t="s">
        <v>2</v>
      </c>
      <c r="B81" s="10" t="s">
        <v>25</v>
      </c>
      <c r="C81" s="9"/>
      <c r="D81" s="12">
        <v>159722.84274</v>
      </c>
      <c r="E81" s="16">
        <v>167917</v>
      </c>
      <c r="F81" s="12">
        <v>159670.36604</v>
      </c>
      <c r="G81" s="12">
        <f>F81</f>
        <v>159670.36604</v>
      </c>
      <c r="H81" s="20">
        <f>G81</f>
        <v>159670.36604</v>
      </c>
      <c r="I81" s="12">
        <f>H81</f>
        <v>159670.36604</v>
      </c>
      <c r="J81" s="12">
        <f>I81</f>
        <v>159670.36604</v>
      </c>
    </row>
    <row r="82" spans="1:10" s="3" customFormat="1" ht="15.75">
      <c r="A82" s="9"/>
      <c r="B82" s="10" t="s">
        <v>24</v>
      </c>
      <c r="C82" s="9"/>
      <c r="D82" s="12"/>
      <c r="E82" s="16"/>
      <c r="F82" s="12"/>
      <c r="G82" s="12"/>
      <c r="H82" s="20"/>
      <c r="I82" s="12"/>
      <c r="J82" s="12"/>
    </row>
    <row r="83" spans="1:10" s="3" customFormat="1" ht="31.5">
      <c r="A83" s="9" t="s">
        <v>3</v>
      </c>
      <c r="B83" s="10" t="s">
        <v>26</v>
      </c>
      <c r="C83" s="9" t="s">
        <v>14</v>
      </c>
      <c r="D83" s="12">
        <v>24314.2991</v>
      </c>
      <c r="E83" s="16">
        <v>23550</v>
      </c>
      <c r="F83" s="12">
        <v>24314.2991</v>
      </c>
      <c r="G83" s="12">
        <f aca="true" t="shared" si="0" ref="G83:J102">F83</f>
        <v>24314.2991</v>
      </c>
      <c r="H83" s="20">
        <f t="shared" si="0"/>
        <v>24314.2991</v>
      </c>
      <c r="I83" s="12">
        <f t="shared" si="0"/>
        <v>24314.2991</v>
      </c>
      <c r="J83" s="12">
        <f t="shared" si="0"/>
        <v>24314.2991</v>
      </c>
    </row>
    <row r="84" spans="1:10" s="3" customFormat="1" ht="15.75">
      <c r="A84" s="9" t="s">
        <v>27</v>
      </c>
      <c r="B84" s="10" t="s">
        <v>28</v>
      </c>
      <c r="C84" s="9" t="s">
        <v>14</v>
      </c>
      <c r="D84" s="12">
        <v>24314.2991</v>
      </c>
      <c r="E84" s="16">
        <v>23550</v>
      </c>
      <c r="F84" s="12">
        <v>24314.2991</v>
      </c>
      <c r="G84" s="12">
        <f t="shared" si="0"/>
        <v>24314.2991</v>
      </c>
      <c r="H84" s="20">
        <f t="shared" si="0"/>
        <v>24314.2991</v>
      </c>
      <c r="I84" s="12">
        <f t="shared" si="0"/>
        <v>24314.2991</v>
      </c>
      <c r="J84" s="12">
        <f t="shared" si="0"/>
        <v>24314.2991</v>
      </c>
    </row>
    <row r="85" spans="1:10" s="3" customFormat="1" ht="15.75">
      <c r="A85" s="9"/>
      <c r="B85" s="10" t="s">
        <v>29</v>
      </c>
      <c r="C85" s="9" t="s">
        <v>14</v>
      </c>
      <c r="D85" s="12">
        <v>12488.7242</v>
      </c>
      <c r="E85" s="16">
        <v>12070</v>
      </c>
      <c r="F85" s="12">
        <v>12488.7242</v>
      </c>
      <c r="G85" s="12">
        <f t="shared" si="0"/>
        <v>12488.7242</v>
      </c>
      <c r="H85" s="20">
        <f t="shared" si="0"/>
        <v>12488.7242</v>
      </c>
      <c r="I85" s="12">
        <f t="shared" si="0"/>
        <v>12488.7242</v>
      </c>
      <c r="J85" s="12">
        <f t="shared" si="0"/>
        <v>12488.7242</v>
      </c>
    </row>
    <row r="86" spans="1:10" s="3" customFormat="1" ht="15.75">
      <c r="A86" s="9"/>
      <c r="B86" s="10" t="s">
        <v>30</v>
      </c>
      <c r="C86" s="9" t="s">
        <v>14</v>
      </c>
      <c r="D86" s="12">
        <v>11825.5749</v>
      </c>
      <c r="E86" s="16">
        <v>11480</v>
      </c>
      <c r="F86" s="12">
        <v>11825.5749</v>
      </c>
      <c r="G86" s="12">
        <f t="shared" si="0"/>
        <v>11825.5749</v>
      </c>
      <c r="H86" s="20">
        <f t="shared" si="0"/>
        <v>11825.5749</v>
      </c>
      <c r="I86" s="12">
        <f t="shared" si="0"/>
        <v>11825.5749</v>
      </c>
      <c r="J86" s="12">
        <f t="shared" si="0"/>
        <v>11825.5749</v>
      </c>
    </row>
    <row r="87" spans="1:10" s="3" customFormat="1" ht="15.75">
      <c r="A87" s="9" t="s">
        <v>31</v>
      </c>
      <c r="B87" s="10" t="s">
        <v>32</v>
      </c>
      <c r="C87" s="9" t="s">
        <v>14</v>
      </c>
      <c r="D87" s="12">
        <v>0</v>
      </c>
      <c r="E87" s="16">
        <v>0</v>
      </c>
      <c r="F87" s="12">
        <v>0</v>
      </c>
      <c r="G87" s="12">
        <f t="shared" si="0"/>
        <v>0</v>
      </c>
      <c r="H87" s="20">
        <f t="shared" si="0"/>
        <v>0</v>
      </c>
      <c r="I87" s="12">
        <f t="shared" si="0"/>
        <v>0</v>
      </c>
      <c r="J87" s="12">
        <f t="shared" si="0"/>
        <v>0</v>
      </c>
    </row>
    <row r="88" spans="1:10" s="3" customFormat="1" ht="15.75">
      <c r="A88" s="9"/>
      <c r="B88" s="10" t="s">
        <v>29</v>
      </c>
      <c r="C88" s="9" t="s">
        <v>14</v>
      </c>
      <c r="D88" s="12">
        <v>0</v>
      </c>
      <c r="E88" s="16">
        <v>0</v>
      </c>
      <c r="F88" s="12">
        <v>0</v>
      </c>
      <c r="G88" s="12">
        <f t="shared" si="0"/>
        <v>0</v>
      </c>
      <c r="H88" s="20">
        <f t="shared" si="0"/>
        <v>0</v>
      </c>
      <c r="I88" s="12">
        <f t="shared" si="0"/>
        <v>0</v>
      </c>
      <c r="J88" s="12">
        <f t="shared" si="0"/>
        <v>0</v>
      </c>
    </row>
    <row r="89" spans="1:10" s="3" customFormat="1" ht="15.75">
      <c r="A89" s="9"/>
      <c r="B89" s="10" t="s">
        <v>30</v>
      </c>
      <c r="C89" s="9" t="s">
        <v>14</v>
      </c>
      <c r="D89" s="12">
        <v>0</v>
      </c>
      <c r="E89" s="16">
        <v>0</v>
      </c>
      <c r="F89" s="12">
        <v>0</v>
      </c>
      <c r="G89" s="12">
        <f t="shared" si="0"/>
        <v>0</v>
      </c>
      <c r="H89" s="20">
        <f t="shared" si="0"/>
        <v>0</v>
      </c>
      <c r="I89" s="12">
        <f t="shared" si="0"/>
        <v>0</v>
      </c>
      <c r="J89" s="12">
        <f t="shared" si="0"/>
        <v>0</v>
      </c>
    </row>
    <row r="90" spans="1:10" s="3" customFormat="1" ht="15.75">
      <c r="A90" s="9"/>
      <c r="B90" s="10" t="s">
        <v>24</v>
      </c>
      <c r="C90" s="9" t="s">
        <v>14</v>
      </c>
      <c r="D90" s="12"/>
      <c r="E90" s="16"/>
      <c r="F90" s="12"/>
      <c r="G90" s="12">
        <f t="shared" si="0"/>
        <v>0</v>
      </c>
      <c r="H90" s="20">
        <f t="shared" si="0"/>
        <v>0</v>
      </c>
      <c r="I90" s="12">
        <f t="shared" si="0"/>
        <v>0</v>
      </c>
      <c r="J90" s="12">
        <f t="shared" si="0"/>
        <v>0</v>
      </c>
    </row>
    <row r="91" spans="1:10" s="4" customFormat="1" ht="110.25">
      <c r="A91" s="9" t="s">
        <v>33</v>
      </c>
      <c r="B91" s="10" t="s">
        <v>86</v>
      </c>
      <c r="C91" s="9" t="s">
        <v>14</v>
      </c>
      <c r="D91" s="12">
        <v>22519.6894</v>
      </c>
      <c r="E91" s="16">
        <v>18832.51489</v>
      </c>
      <c r="F91" s="12">
        <v>22519.6894</v>
      </c>
      <c r="G91" s="12">
        <f t="shared" si="0"/>
        <v>22519.6894</v>
      </c>
      <c r="H91" s="20">
        <f t="shared" si="0"/>
        <v>22519.6894</v>
      </c>
      <c r="I91" s="12">
        <f t="shared" si="0"/>
        <v>22519.6894</v>
      </c>
      <c r="J91" s="12">
        <f t="shared" si="0"/>
        <v>22519.6894</v>
      </c>
    </row>
    <row r="92" spans="1:10" s="3" customFormat="1" ht="15.75">
      <c r="A92" s="9" t="s">
        <v>34</v>
      </c>
      <c r="B92" s="10" t="s">
        <v>28</v>
      </c>
      <c r="C92" s="9" t="s">
        <v>14</v>
      </c>
      <c r="D92" s="12">
        <v>22519.6894</v>
      </c>
      <c r="E92" s="16">
        <v>18832.51489</v>
      </c>
      <c r="F92" s="12">
        <v>22519.6894</v>
      </c>
      <c r="G92" s="12">
        <f t="shared" si="0"/>
        <v>22519.6894</v>
      </c>
      <c r="H92" s="20">
        <f t="shared" si="0"/>
        <v>22519.6894</v>
      </c>
      <c r="I92" s="12">
        <f t="shared" si="0"/>
        <v>22519.6894</v>
      </c>
      <c r="J92" s="12">
        <f t="shared" si="0"/>
        <v>22519.6894</v>
      </c>
    </row>
    <row r="93" spans="1:10" s="3" customFormat="1" ht="15.75">
      <c r="A93" s="9"/>
      <c r="B93" s="10" t="s">
        <v>29</v>
      </c>
      <c r="C93" s="9" t="s">
        <v>14</v>
      </c>
      <c r="D93" s="12">
        <v>10899.8649</v>
      </c>
      <c r="E93" s="16">
        <v>11265.175000000001</v>
      </c>
      <c r="F93" s="12">
        <v>10899.8649</v>
      </c>
      <c r="G93" s="12">
        <f t="shared" si="0"/>
        <v>10899.8649</v>
      </c>
      <c r="H93" s="20">
        <f t="shared" si="0"/>
        <v>10899.8649</v>
      </c>
      <c r="I93" s="12">
        <f t="shared" si="0"/>
        <v>10899.8649</v>
      </c>
      <c r="J93" s="12">
        <f t="shared" si="0"/>
        <v>10899.8649</v>
      </c>
    </row>
    <row r="94" spans="1:10" s="3" customFormat="1" ht="15.75">
      <c r="A94" s="9"/>
      <c r="B94" s="10" t="s">
        <v>30</v>
      </c>
      <c r="C94" s="9" t="s">
        <v>14</v>
      </c>
      <c r="D94" s="12">
        <v>11619.824499999999</v>
      </c>
      <c r="E94" s="16">
        <v>10709.825</v>
      </c>
      <c r="F94" s="12">
        <v>11619.824499999999</v>
      </c>
      <c r="G94" s="12">
        <f t="shared" si="0"/>
        <v>11619.824499999999</v>
      </c>
      <c r="H94" s="20">
        <f t="shared" si="0"/>
        <v>11619.824499999999</v>
      </c>
      <c r="I94" s="12">
        <f t="shared" si="0"/>
        <v>11619.824499999999</v>
      </c>
      <c r="J94" s="12">
        <f t="shared" si="0"/>
        <v>11619.824499999999</v>
      </c>
    </row>
    <row r="95" spans="1:10" s="3" customFormat="1" ht="15.75">
      <c r="A95" s="9" t="s">
        <v>35</v>
      </c>
      <c r="B95" s="10" t="s">
        <v>32</v>
      </c>
      <c r="C95" s="9" t="s">
        <v>14</v>
      </c>
      <c r="D95" s="12">
        <v>0</v>
      </c>
      <c r="E95" s="16">
        <v>0</v>
      </c>
      <c r="F95" s="12">
        <v>0</v>
      </c>
      <c r="G95" s="12">
        <f t="shared" si="0"/>
        <v>0</v>
      </c>
      <c r="H95" s="20">
        <f t="shared" si="0"/>
        <v>0</v>
      </c>
      <c r="I95" s="12">
        <f t="shared" si="0"/>
        <v>0</v>
      </c>
      <c r="J95" s="12">
        <f t="shared" si="0"/>
        <v>0</v>
      </c>
    </row>
    <row r="96" spans="1:10" s="3" customFormat="1" ht="15.75">
      <c r="A96" s="9"/>
      <c r="B96" s="10" t="s">
        <v>29</v>
      </c>
      <c r="C96" s="9" t="s">
        <v>14</v>
      </c>
      <c r="D96" s="12">
        <v>0</v>
      </c>
      <c r="E96" s="16">
        <v>0</v>
      </c>
      <c r="F96" s="12">
        <v>0</v>
      </c>
      <c r="G96" s="12">
        <f t="shared" si="0"/>
        <v>0</v>
      </c>
      <c r="H96" s="20">
        <f t="shared" si="0"/>
        <v>0</v>
      </c>
      <c r="I96" s="12">
        <f t="shared" si="0"/>
        <v>0</v>
      </c>
      <c r="J96" s="12">
        <f t="shared" si="0"/>
        <v>0</v>
      </c>
    </row>
    <row r="97" spans="1:10" s="3" customFormat="1" ht="15.75">
      <c r="A97" s="9"/>
      <c r="B97" s="10" t="s">
        <v>30</v>
      </c>
      <c r="C97" s="9" t="s">
        <v>14</v>
      </c>
      <c r="D97" s="12">
        <v>0</v>
      </c>
      <c r="E97" s="16">
        <v>0</v>
      </c>
      <c r="F97" s="12">
        <v>0</v>
      </c>
      <c r="G97" s="12">
        <f t="shared" si="0"/>
        <v>0</v>
      </c>
      <c r="H97" s="20">
        <f t="shared" si="0"/>
        <v>0</v>
      </c>
      <c r="I97" s="12">
        <f t="shared" si="0"/>
        <v>0</v>
      </c>
      <c r="J97" s="12">
        <f t="shared" si="0"/>
        <v>0</v>
      </c>
    </row>
    <row r="98" spans="1:10" s="3" customFormat="1" ht="78.75">
      <c r="A98" s="9" t="s">
        <v>36</v>
      </c>
      <c r="B98" s="10" t="s">
        <v>87</v>
      </c>
      <c r="C98" s="9" t="s">
        <v>14</v>
      </c>
      <c r="D98" s="12">
        <v>0</v>
      </c>
      <c r="E98" s="16">
        <v>0</v>
      </c>
      <c r="F98" s="12">
        <v>0</v>
      </c>
      <c r="G98" s="12">
        <f t="shared" si="0"/>
        <v>0</v>
      </c>
      <c r="H98" s="20">
        <f t="shared" si="0"/>
        <v>0</v>
      </c>
      <c r="I98" s="12">
        <f t="shared" si="0"/>
        <v>0</v>
      </c>
      <c r="J98" s="12">
        <f t="shared" si="0"/>
        <v>0</v>
      </c>
    </row>
    <row r="99" spans="1:10" s="3" customFormat="1" ht="15.75">
      <c r="A99" s="9" t="s">
        <v>37</v>
      </c>
      <c r="B99" s="10" t="s">
        <v>28</v>
      </c>
      <c r="C99" s="9" t="s">
        <v>14</v>
      </c>
      <c r="D99" s="12">
        <v>0</v>
      </c>
      <c r="E99" s="16">
        <v>0</v>
      </c>
      <c r="F99" s="12">
        <v>0</v>
      </c>
      <c r="G99" s="12">
        <f t="shared" si="0"/>
        <v>0</v>
      </c>
      <c r="H99" s="20">
        <f t="shared" si="0"/>
        <v>0</v>
      </c>
      <c r="I99" s="12">
        <f t="shared" si="0"/>
        <v>0</v>
      </c>
      <c r="J99" s="12">
        <f t="shared" si="0"/>
        <v>0</v>
      </c>
    </row>
    <row r="100" spans="1:10" s="3" customFormat="1" ht="15.75">
      <c r="A100" s="9"/>
      <c r="B100" s="10" t="s">
        <v>29</v>
      </c>
      <c r="C100" s="9" t="s">
        <v>14</v>
      </c>
      <c r="D100" s="12">
        <v>0</v>
      </c>
      <c r="E100" s="16">
        <v>0</v>
      </c>
      <c r="F100" s="12">
        <v>0</v>
      </c>
      <c r="G100" s="12">
        <f t="shared" si="0"/>
        <v>0</v>
      </c>
      <c r="H100" s="20">
        <f t="shared" si="0"/>
        <v>0</v>
      </c>
      <c r="I100" s="12">
        <f t="shared" si="0"/>
        <v>0</v>
      </c>
      <c r="J100" s="12">
        <f t="shared" si="0"/>
        <v>0</v>
      </c>
    </row>
    <row r="101" spans="1:10" s="3" customFormat="1" ht="15.75">
      <c r="A101" s="9"/>
      <c r="B101" s="10" t="s">
        <v>30</v>
      </c>
      <c r="C101" s="9" t="s">
        <v>14</v>
      </c>
      <c r="D101" s="12">
        <v>0</v>
      </c>
      <c r="E101" s="16">
        <v>0</v>
      </c>
      <c r="F101" s="12">
        <v>0</v>
      </c>
      <c r="G101" s="12">
        <f t="shared" si="0"/>
        <v>0</v>
      </c>
      <c r="H101" s="20">
        <f t="shared" si="0"/>
        <v>0</v>
      </c>
      <c r="I101" s="12">
        <f t="shared" si="0"/>
        <v>0</v>
      </c>
      <c r="J101" s="12">
        <f t="shared" si="0"/>
        <v>0</v>
      </c>
    </row>
    <row r="102" spans="1:10" s="3" customFormat="1" ht="15.75">
      <c r="A102" s="9" t="s">
        <v>38</v>
      </c>
      <c r="B102" s="10" t="s">
        <v>32</v>
      </c>
      <c r="C102" s="9" t="s">
        <v>14</v>
      </c>
      <c r="D102" s="12">
        <v>0</v>
      </c>
      <c r="E102" s="16">
        <v>0</v>
      </c>
      <c r="F102" s="12">
        <v>0</v>
      </c>
      <c r="G102" s="12">
        <f t="shared" si="0"/>
        <v>0</v>
      </c>
      <c r="H102" s="20">
        <f t="shared" si="0"/>
        <v>0</v>
      </c>
      <c r="I102" s="12">
        <f t="shared" si="0"/>
        <v>0</v>
      </c>
      <c r="J102" s="12">
        <f t="shared" si="0"/>
        <v>0</v>
      </c>
    </row>
    <row r="103" spans="1:10" s="3" customFormat="1" ht="15.75">
      <c r="A103" s="9"/>
      <c r="B103" s="10" t="s">
        <v>29</v>
      </c>
      <c r="C103" s="9" t="s">
        <v>14</v>
      </c>
      <c r="D103" s="12">
        <v>0</v>
      </c>
      <c r="E103" s="16">
        <v>0</v>
      </c>
      <c r="F103" s="12">
        <v>0</v>
      </c>
      <c r="G103" s="12">
        <f aca="true" t="shared" si="1" ref="G103:J122">F103</f>
        <v>0</v>
      </c>
      <c r="H103" s="20">
        <f t="shared" si="1"/>
        <v>0</v>
      </c>
      <c r="I103" s="12">
        <f t="shared" si="1"/>
        <v>0</v>
      </c>
      <c r="J103" s="12">
        <f t="shared" si="1"/>
        <v>0</v>
      </c>
    </row>
    <row r="104" spans="1:10" s="3" customFormat="1" ht="15.75">
      <c r="A104" s="9"/>
      <c r="B104" s="10" t="s">
        <v>30</v>
      </c>
      <c r="C104" s="9" t="s">
        <v>14</v>
      </c>
      <c r="D104" s="12">
        <v>0</v>
      </c>
      <c r="E104" s="16">
        <v>0</v>
      </c>
      <c r="F104" s="12">
        <v>0</v>
      </c>
      <c r="G104" s="12">
        <f t="shared" si="1"/>
        <v>0</v>
      </c>
      <c r="H104" s="20">
        <f t="shared" si="1"/>
        <v>0</v>
      </c>
      <c r="I104" s="12">
        <f t="shared" si="1"/>
        <v>0</v>
      </c>
      <c r="J104" s="12">
        <f t="shared" si="1"/>
        <v>0</v>
      </c>
    </row>
    <row r="105" spans="1:10" s="3" customFormat="1" ht="110.25">
      <c r="A105" s="9" t="s">
        <v>39</v>
      </c>
      <c r="B105" s="10" t="s">
        <v>88</v>
      </c>
      <c r="C105" s="9" t="s">
        <v>14</v>
      </c>
      <c r="D105" s="12">
        <v>0</v>
      </c>
      <c r="E105" s="16">
        <v>0</v>
      </c>
      <c r="F105" s="12">
        <v>0</v>
      </c>
      <c r="G105" s="12">
        <f t="shared" si="1"/>
        <v>0</v>
      </c>
      <c r="H105" s="20">
        <f t="shared" si="1"/>
        <v>0</v>
      </c>
      <c r="I105" s="12">
        <f t="shared" si="1"/>
        <v>0</v>
      </c>
      <c r="J105" s="12">
        <f t="shared" si="1"/>
        <v>0</v>
      </c>
    </row>
    <row r="106" spans="1:10" s="3" customFormat="1" ht="15.75">
      <c r="A106" s="9" t="s">
        <v>40</v>
      </c>
      <c r="B106" s="10" t="s">
        <v>28</v>
      </c>
      <c r="C106" s="9" t="s">
        <v>14</v>
      </c>
      <c r="D106" s="12">
        <v>0</v>
      </c>
      <c r="E106" s="16">
        <v>0</v>
      </c>
      <c r="F106" s="12">
        <v>0</v>
      </c>
      <c r="G106" s="12">
        <f t="shared" si="1"/>
        <v>0</v>
      </c>
      <c r="H106" s="20">
        <f t="shared" si="1"/>
        <v>0</v>
      </c>
      <c r="I106" s="12">
        <f t="shared" si="1"/>
        <v>0</v>
      </c>
      <c r="J106" s="12">
        <f t="shared" si="1"/>
        <v>0</v>
      </c>
    </row>
    <row r="107" spans="1:10" s="3" customFormat="1" ht="15.75">
      <c r="A107" s="9"/>
      <c r="B107" s="10" t="s">
        <v>29</v>
      </c>
      <c r="C107" s="9" t="s">
        <v>14</v>
      </c>
      <c r="D107" s="12">
        <v>0</v>
      </c>
      <c r="E107" s="16">
        <v>0</v>
      </c>
      <c r="F107" s="12">
        <v>0</v>
      </c>
      <c r="G107" s="12">
        <f t="shared" si="1"/>
        <v>0</v>
      </c>
      <c r="H107" s="20">
        <f t="shared" si="1"/>
        <v>0</v>
      </c>
      <c r="I107" s="12">
        <f t="shared" si="1"/>
        <v>0</v>
      </c>
      <c r="J107" s="12">
        <f t="shared" si="1"/>
        <v>0</v>
      </c>
    </row>
    <row r="108" spans="1:10" s="3" customFormat="1" ht="15.75">
      <c r="A108" s="9"/>
      <c r="B108" s="10" t="s">
        <v>30</v>
      </c>
      <c r="C108" s="9" t="s">
        <v>14</v>
      </c>
      <c r="D108" s="12">
        <v>0</v>
      </c>
      <c r="E108" s="16">
        <v>0</v>
      </c>
      <c r="F108" s="12">
        <v>0</v>
      </c>
      <c r="G108" s="12">
        <f t="shared" si="1"/>
        <v>0</v>
      </c>
      <c r="H108" s="20">
        <f t="shared" si="1"/>
        <v>0</v>
      </c>
      <c r="I108" s="12">
        <f t="shared" si="1"/>
        <v>0</v>
      </c>
      <c r="J108" s="12">
        <f t="shared" si="1"/>
        <v>0</v>
      </c>
    </row>
    <row r="109" spans="1:10" s="3" customFormat="1" ht="15.75">
      <c r="A109" s="9" t="s">
        <v>41</v>
      </c>
      <c r="B109" s="10" t="s">
        <v>32</v>
      </c>
      <c r="C109" s="9" t="s">
        <v>14</v>
      </c>
      <c r="D109" s="12">
        <v>0</v>
      </c>
      <c r="E109" s="16">
        <v>0</v>
      </c>
      <c r="F109" s="12">
        <v>0</v>
      </c>
      <c r="G109" s="12">
        <f t="shared" si="1"/>
        <v>0</v>
      </c>
      <c r="H109" s="20">
        <f t="shared" si="1"/>
        <v>0</v>
      </c>
      <c r="I109" s="12">
        <f t="shared" si="1"/>
        <v>0</v>
      </c>
      <c r="J109" s="12">
        <f t="shared" si="1"/>
        <v>0</v>
      </c>
    </row>
    <row r="110" spans="1:10" s="3" customFormat="1" ht="15.75">
      <c r="A110" s="9"/>
      <c r="B110" s="10" t="s">
        <v>29</v>
      </c>
      <c r="C110" s="9" t="s">
        <v>14</v>
      </c>
      <c r="D110" s="12">
        <v>0</v>
      </c>
      <c r="E110" s="16">
        <v>0</v>
      </c>
      <c r="F110" s="12">
        <v>0</v>
      </c>
      <c r="G110" s="12">
        <f t="shared" si="1"/>
        <v>0</v>
      </c>
      <c r="H110" s="20">
        <f t="shared" si="1"/>
        <v>0</v>
      </c>
      <c r="I110" s="12">
        <f t="shared" si="1"/>
        <v>0</v>
      </c>
      <c r="J110" s="12">
        <f t="shared" si="1"/>
        <v>0</v>
      </c>
    </row>
    <row r="111" spans="1:10" s="3" customFormat="1" ht="15.75">
      <c r="A111" s="9"/>
      <c r="B111" s="10" t="s">
        <v>30</v>
      </c>
      <c r="C111" s="9" t="s">
        <v>14</v>
      </c>
      <c r="D111" s="12">
        <v>0</v>
      </c>
      <c r="E111" s="16">
        <v>0</v>
      </c>
      <c r="F111" s="12">
        <v>0</v>
      </c>
      <c r="G111" s="12">
        <f t="shared" si="1"/>
        <v>0</v>
      </c>
      <c r="H111" s="20">
        <f t="shared" si="1"/>
        <v>0</v>
      </c>
      <c r="I111" s="12">
        <f t="shared" si="1"/>
        <v>0</v>
      </c>
      <c r="J111" s="12">
        <f t="shared" si="1"/>
        <v>0</v>
      </c>
    </row>
    <row r="112" spans="1:10" s="3" customFormat="1" ht="110.25">
      <c r="A112" s="9" t="s">
        <v>42</v>
      </c>
      <c r="B112" s="10" t="s">
        <v>89</v>
      </c>
      <c r="C112" s="9" t="s">
        <v>14</v>
      </c>
      <c r="D112" s="12">
        <v>0</v>
      </c>
      <c r="E112" s="16">
        <v>0</v>
      </c>
      <c r="F112" s="12">
        <v>0</v>
      </c>
      <c r="G112" s="12">
        <f t="shared" si="1"/>
        <v>0</v>
      </c>
      <c r="H112" s="20">
        <f t="shared" si="1"/>
        <v>0</v>
      </c>
      <c r="I112" s="12">
        <f t="shared" si="1"/>
        <v>0</v>
      </c>
      <c r="J112" s="12">
        <f t="shared" si="1"/>
        <v>0</v>
      </c>
    </row>
    <row r="113" spans="1:10" s="3" customFormat="1" ht="15.75">
      <c r="A113" s="9" t="s">
        <v>43</v>
      </c>
      <c r="B113" s="10" t="s">
        <v>28</v>
      </c>
      <c r="C113" s="9" t="s">
        <v>14</v>
      </c>
      <c r="D113" s="12">
        <v>0</v>
      </c>
      <c r="E113" s="16">
        <v>0</v>
      </c>
      <c r="F113" s="12">
        <v>0</v>
      </c>
      <c r="G113" s="12">
        <f t="shared" si="1"/>
        <v>0</v>
      </c>
      <c r="H113" s="20">
        <f t="shared" si="1"/>
        <v>0</v>
      </c>
      <c r="I113" s="12">
        <f t="shared" si="1"/>
        <v>0</v>
      </c>
      <c r="J113" s="12">
        <f t="shared" si="1"/>
        <v>0</v>
      </c>
    </row>
    <row r="114" spans="1:10" s="3" customFormat="1" ht="15.75">
      <c r="A114" s="9"/>
      <c r="B114" s="10" t="s">
        <v>29</v>
      </c>
      <c r="C114" s="9" t="s">
        <v>14</v>
      </c>
      <c r="D114" s="12">
        <v>0</v>
      </c>
      <c r="E114" s="16">
        <v>0</v>
      </c>
      <c r="F114" s="12">
        <v>0</v>
      </c>
      <c r="G114" s="12">
        <f t="shared" si="1"/>
        <v>0</v>
      </c>
      <c r="H114" s="20">
        <f t="shared" si="1"/>
        <v>0</v>
      </c>
      <c r="I114" s="12">
        <f t="shared" si="1"/>
        <v>0</v>
      </c>
      <c r="J114" s="12">
        <f t="shared" si="1"/>
        <v>0</v>
      </c>
    </row>
    <row r="115" spans="1:10" s="3" customFormat="1" ht="15.75">
      <c r="A115" s="9"/>
      <c r="B115" s="10" t="s">
        <v>30</v>
      </c>
      <c r="C115" s="9" t="s">
        <v>14</v>
      </c>
      <c r="D115" s="12">
        <v>0</v>
      </c>
      <c r="E115" s="16">
        <v>0</v>
      </c>
      <c r="F115" s="12">
        <v>0</v>
      </c>
      <c r="G115" s="12">
        <f t="shared" si="1"/>
        <v>0</v>
      </c>
      <c r="H115" s="20">
        <f t="shared" si="1"/>
        <v>0</v>
      </c>
      <c r="I115" s="12">
        <f t="shared" si="1"/>
        <v>0</v>
      </c>
      <c r="J115" s="12">
        <f t="shared" si="1"/>
        <v>0</v>
      </c>
    </row>
    <row r="116" spans="1:10" s="3" customFormat="1" ht="15.75">
      <c r="A116" s="9" t="s">
        <v>44</v>
      </c>
      <c r="B116" s="10" t="s">
        <v>32</v>
      </c>
      <c r="C116" s="9" t="s">
        <v>14</v>
      </c>
      <c r="D116" s="12">
        <v>0</v>
      </c>
      <c r="E116" s="16">
        <v>0</v>
      </c>
      <c r="F116" s="12">
        <v>0</v>
      </c>
      <c r="G116" s="12">
        <f t="shared" si="1"/>
        <v>0</v>
      </c>
      <c r="H116" s="20">
        <f t="shared" si="1"/>
        <v>0</v>
      </c>
      <c r="I116" s="12">
        <f t="shared" si="1"/>
        <v>0</v>
      </c>
      <c r="J116" s="12">
        <f t="shared" si="1"/>
        <v>0</v>
      </c>
    </row>
    <row r="117" spans="1:10" ht="15.75">
      <c r="A117" s="9"/>
      <c r="B117" s="10" t="s">
        <v>29</v>
      </c>
      <c r="C117" s="9" t="s">
        <v>14</v>
      </c>
      <c r="D117" s="12">
        <v>0</v>
      </c>
      <c r="E117" s="16">
        <v>0</v>
      </c>
      <c r="F117" s="12">
        <v>0</v>
      </c>
      <c r="G117" s="12">
        <f t="shared" si="1"/>
        <v>0</v>
      </c>
      <c r="H117" s="20">
        <f t="shared" si="1"/>
        <v>0</v>
      </c>
      <c r="I117" s="12">
        <f t="shared" si="1"/>
        <v>0</v>
      </c>
      <c r="J117" s="12">
        <f t="shared" si="1"/>
        <v>0</v>
      </c>
    </row>
    <row r="118" spans="1:10" s="5" customFormat="1" ht="15.75">
      <c r="A118" s="9"/>
      <c r="B118" s="10" t="s">
        <v>30</v>
      </c>
      <c r="C118" s="9" t="s">
        <v>14</v>
      </c>
      <c r="D118" s="12">
        <v>0</v>
      </c>
      <c r="E118" s="16">
        <v>0</v>
      </c>
      <c r="F118" s="12">
        <v>0</v>
      </c>
      <c r="G118" s="24">
        <f t="shared" si="1"/>
        <v>0</v>
      </c>
      <c r="H118" s="20">
        <f t="shared" si="1"/>
        <v>0</v>
      </c>
      <c r="I118" s="12">
        <f t="shared" si="1"/>
        <v>0</v>
      </c>
      <c r="J118" s="12">
        <f t="shared" si="1"/>
        <v>0</v>
      </c>
    </row>
    <row r="119" spans="1:10" s="5" customFormat="1" ht="31.5">
      <c r="A119" s="9" t="s">
        <v>45</v>
      </c>
      <c r="B119" s="10" t="s">
        <v>90</v>
      </c>
      <c r="C119" s="9" t="s">
        <v>14</v>
      </c>
      <c r="D119" s="12">
        <v>1794.6097</v>
      </c>
      <c r="E119" s="16">
        <v>1575</v>
      </c>
      <c r="F119" s="12">
        <v>1794.6097</v>
      </c>
      <c r="G119" s="12">
        <f t="shared" si="1"/>
        <v>1794.6097</v>
      </c>
      <c r="H119" s="20">
        <f t="shared" si="1"/>
        <v>1794.6097</v>
      </c>
      <c r="I119" s="12">
        <f t="shared" si="1"/>
        <v>1794.6097</v>
      </c>
      <c r="J119" s="12">
        <f t="shared" si="1"/>
        <v>1794.6097</v>
      </c>
    </row>
    <row r="120" spans="1:10" s="5" customFormat="1" ht="15.75">
      <c r="A120" s="9" t="s">
        <v>46</v>
      </c>
      <c r="B120" s="10" t="s">
        <v>28</v>
      </c>
      <c r="C120" s="9" t="s">
        <v>14</v>
      </c>
      <c r="D120" s="12">
        <v>1794.6097</v>
      </c>
      <c r="E120" s="16">
        <v>1575</v>
      </c>
      <c r="F120" s="12">
        <v>1794.6097</v>
      </c>
      <c r="G120" s="12">
        <f t="shared" si="1"/>
        <v>1794.6097</v>
      </c>
      <c r="H120" s="20">
        <f t="shared" si="1"/>
        <v>1794.6097</v>
      </c>
      <c r="I120" s="12">
        <f t="shared" si="1"/>
        <v>1794.6097</v>
      </c>
      <c r="J120" s="12">
        <f t="shared" si="1"/>
        <v>1794.6097</v>
      </c>
    </row>
    <row r="121" spans="1:10" s="5" customFormat="1" ht="15.75">
      <c r="A121" s="9"/>
      <c r="B121" s="10" t="s">
        <v>29</v>
      </c>
      <c r="C121" s="9" t="s">
        <v>14</v>
      </c>
      <c r="D121" s="12">
        <v>868.8997</v>
      </c>
      <c r="E121" s="16">
        <v>804.825</v>
      </c>
      <c r="F121" s="12">
        <v>868.8997</v>
      </c>
      <c r="G121" s="12">
        <f t="shared" si="1"/>
        <v>868.8997</v>
      </c>
      <c r="H121" s="20">
        <f t="shared" si="1"/>
        <v>868.8997</v>
      </c>
      <c r="I121" s="12">
        <f t="shared" si="1"/>
        <v>868.8997</v>
      </c>
      <c r="J121" s="12">
        <f t="shared" si="1"/>
        <v>868.8997</v>
      </c>
    </row>
    <row r="122" spans="1:10" ht="15.75">
      <c r="A122" s="9"/>
      <c r="B122" s="10" t="s">
        <v>30</v>
      </c>
      <c r="C122" s="9" t="s">
        <v>14</v>
      </c>
      <c r="D122" s="12">
        <v>925.7099999999999</v>
      </c>
      <c r="E122" s="16">
        <v>770.175</v>
      </c>
      <c r="F122" s="12">
        <v>925.7099999999999</v>
      </c>
      <c r="G122" s="12">
        <f t="shared" si="1"/>
        <v>925.7099999999999</v>
      </c>
      <c r="H122" s="20">
        <f t="shared" si="1"/>
        <v>925.7099999999999</v>
      </c>
      <c r="I122" s="12">
        <f t="shared" si="1"/>
        <v>925.7099999999999</v>
      </c>
      <c r="J122" s="12">
        <f t="shared" si="1"/>
        <v>925.7099999999999</v>
      </c>
    </row>
    <row r="123" spans="1:10" ht="15.75">
      <c r="A123" s="9" t="s">
        <v>47</v>
      </c>
      <c r="B123" s="10" t="s">
        <v>32</v>
      </c>
      <c r="C123" s="9" t="s">
        <v>14</v>
      </c>
      <c r="D123" s="12">
        <v>0</v>
      </c>
      <c r="E123" s="16">
        <v>0</v>
      </c>
      <c r="F123" s="12">
        <v>0</v>
      </c>
      <c r="G123" s="12">
        <f aca="true" t="shared" si="2" ref="G123:J142">F123</f>
        <v>0</v>
      </c>
      <c r="H123" s="20">
        <f t="shared" si="2"/>
        <v>0</v>
      </c>
      <c r="I123" s="12">
        <f t="shared" si="2"/>
        <v>0</v>
      </c>
      <c r="J123" s="12">
        <f t="shared" si="2"/>
        <v>0</v>
      </c>
    </row>
    <row r="124" spans="1:10" ht="15.75">
      <c r="A124" s="9"/>
      <c r="B124" s="10" t="s">
        <v>29</v>
      </c>
      <c r="C124" s="9" t="s">
        <v>14</v>
      </c>
      <c r="D124" s="12">
        <v>0</v>
      </c>
      <c r="E124" s="16">
        <v>0</v>
      </c>
      <c r="F124" s="12">
        <v>0</v>
      </c>
      <c r="G124" s="12">
        <f t="shared" si="2"/>
        <v>0</v>
      </c>
      <c r="H124" s="20">
        <f t="shared" si="2"/>
        <v>0</v>
      </c>
      <c r="I124" s="12">
        <f t="shared" si="2"/>
        <v>0</v>
      </c>
      <c r="J124" s="12">
        <f t="shared" si="2"/>
        <v>0</v>
      </c>
    </row>
    <row r="125" spans="1:10" ht="15.75">
      <c r="A125" s="9"/>
      <c r="B125" s="10" t="s">
        <v>30</v>
      </c>
      <c r="C125" s="9" t="s">
        <v>14</v>
      </c>
      <c r="D125" s="12">
        <v>0</v>
      </c>
      <c r="E125" s="16">
        <v>0</v>
      </c>
      <c r="F125" s="12">
        <v>0</v>
      </c>
      <c r="G125" s="12">
        <f t="shared" si="2"/>
        <v>0</v>
      </c>
      <c r="H125" s="20">
        <f t="shared" si="2"/>
        <v>0</v>
      </c>
      <c r="I125" s="12">
        <f t="shared" si="2"/>
        <v>0</v>
      </c>
      <c r="J125" s="12">
        <f t="shared" si="2"/>
        <v>0</v>
      </c>
    </row>
    <row r="126" spans="1:10" ht="31.5">
      <c r="A126" s="9" t="s">
        <v>48</v>
      </c>
      <c r="B126" s="10" t="s">
        <v>49</v>
      </c>
      <c r="C126" s="9" t="s">
        <v>14</v>
      </c>
      <c r="D126" s="12">
        <v>3283.171</v>
      </c>
      <c r="E126" s="16">
        <v>3142.48511</v>
      </c>
      <c r="F126" s="12">
        <v>3283.171</v>
      </c>
      <c r="G126" s="12">
        <f t="shared" si="2"/>
        <v>3283.171</v>
      </c>
      <c r="H126" s="20">
        <f t="shared" si="2"/>
        <v>3283.171</v>
      </c>
      <c r="I126" s="12">
        <f t="shared" si="2"/>
        <v>3283.171</v>
      </c>
      <c r="J126" s="12">
        <f t="shared" si="2"/>
        <v>3283.171</v>
      </c>
    </row>
    <row r="127" spans="1:10" ht="15.75">
      <c r="A127" s="9" t="s">
        <v>50</v>
      </c>
      <c r="B127" s="10" t="s">
        <v>28</v>
      </c>
      <c r="C127" s="9" t="s">
        <v>14</v>
      </c>
      <c r="D127" s="12">
        <v>3283.171</v>
      </c>
      <c r="E127" s="16">
        <v>3142.48511</v>
      </c>
      <c r="F127" s="12">
        <v>3283.171</v>
      </c>
      <c r="G127" s="12">
        <f t="shared" si="2"/>
        <v>3283.171</v>
      </c>
      <c r="H127" s="20">
        <f t="shared" si="2"/>
        <v>3283.171</v>
      </c>
      <c r="I127" s="12">
        <f t="shared" si="2"/>
        <v>3283.171</v>
      </c>
      <c r="J127" s="12">
        <f t="shared" si="2"/>
        <v>3283.171</v>
      </c>
    </row>
    <row r="128" spans="1:10" ht="15.75">
      <c r="A128" s="9"/>
      <c r="B128" s="10" t="s">
        <v>29</v>
      </c>
      <c r="C128" s="9" t="s">
        <v>14</v>
      </c>
      <c r="D128" s="12">
        <v>1735.706</v>
      </c>
      <c r="E128" s="16">
        <v>1865.47691</v>
      </c>
      <c r="F128" s="12">
        <v>1735.706</v>
      </c>
      <c r="G128" s="12">
        <f t="shared" si="2"/>
        <v>1735.706</v>
      </c>
      <c r="H128" s="20">
        <f t="shared" si="2"/>
        <v>1735.706</v>
      </c>
      <c r="I128" s="12">
        <f t="shared" si="2"/>
        <v>1735.706</v>
      </c>
      <c r="J128" s="12">
        <f t="shared" si="2"/>
        <v>1735.706</v>
      </c>
    </row>
    <row r="129" spans="1:10" ht="15.75">
      <c r="A129" s="9"/>
      <c r="B129" s="10" t="s">
        <v>30</v>
      </c>
      <c r="C129" s="9" t="s">
        <v>14</v>
      </c>
      <c r="D129" s="12">
        <v>1547.465</v>
      </c>
      <c r="E129" s="16">
        <v>1277.0082</v>
      </c>
      <c r="F129" s="12">
        <v>1547.465</v>
      </c>
      <c r="G129" s="12">
        <f t="shared" si="2"/>
        <v>1547.465</v>
      </c>
      <c r="H129" s="20">
        <f t="shared" si="2"/>
        <v>1547.465</v>
      </c>
      <c r="I129" s="12">
        <f t="shared" si="2"/>
        <v>1547.465</v>
      </c>
      <c r="J129" s="12">
        <f t="shared" si="2"/>
        <v>1547.465</v>
      </c>
    </row>
    <row r="130" spans="1:10" ht="15.75">
      <c r="A130" s="9" t="s">
        <v>51</v>
      </c>
      <c r="B130" s="10" t="s">
        <v>32</v>
      </c>
      <c r="C130" s="9" t="s">
        <v>14</v>
      </c>
      <c r="D130" s="12">
        <v>0</v>
      </c>
      <c r="E130" s="16">
        <v>0</v>
      </c>
      <c r="F130" s="12">
        <v>0</v>
      </c>
      <c r="G130" s="12">
        <f t="shared" si="2"/>
        <v>0</v>
      </c>
      <c r="H130" s="20">
        <f t="shared" si="2"/>
        <v>0</v>
      </c>
      <c r="I130" s="12">
        <f t="shared" si="2"/>
        <v>0</v>
      </c>
      <c r="J130" s="12">
        <f t="shared" si="2"/>
        <v>0</v>
      </c>
    </row>
    <row r="131" spans="1:10" ht="15.75">
      <c r="A131" s="9"/>
      <c r="B131" s="10" t="s">
        <v>29</v>
      </c>
      <c r="C131" s="9" t="s">
        <v>14</v>
      </c>
      <c r="D131" s="12">
        <v>0</v>
      </c>
      <c r="E131" s="16">
        <v>0</v>
      </c>
      <c r="F131" s="12">
        <v>0</v>
      </c>
      <c r="G131" s="12">
        <f t="shared" si="2"/>
        <v>0</v>
      </c>
      <c r="H131" s="20">
        <f t="shared" si="2"/>
        <v>0</v>
      </c>
      <c r="I131" s="12">
        <f t="shared" si="2"/>
        <v>0</v>
      </c>
      <c r="J131" s="12">
        <f t="shared" si="2"/>
        <v>0</v>
      </c>
    </row>
    <row r="132" spans="1:10" ht="15.75">
      <c r="A132" s="9"/>
      <c r="B132" s="10" t="s">
        <v>30</v>
      </c>
      <c r="C132" s="9" t="s">
        <v>14</v>
      </c>
      <c r="D132" s="12">
        <v>0</v>
      </c>
      <c r="E132" s="16">
        <v>0</v>
      </c>
      <c r="F132" s="12">
        <v>0</v>
      </c>
      <c r="G132" s="12">
        <f t="shared" si="2"/>
        <v>0</v>
      </c>
      <c r="H132" s="20">
        <f t="shared" si="2"/>
        <v>0</v>
      </c>
      <c r="I132" s="12">
        <f t="shared" si="2"/>
        <v>0</v>
      </c>
      <c r="J132" s="12">
        <f t="shared" si="2"/>
        <v>0</v>
      </c>
    </row>
    <row r="133" spans="1:10" ht="94.5">
      <c r="A133" s="9" t="s">
        <v>5</v>
      </c>
      <c r="B133" s="10" t="s">
        <v>52</v>
      </c>
      <c r="C133" s="9" t="s">
        <v>14</v>
      </c>
      <c r="D133" s="12">
        <v>135408.54364</v>
      </c>
      <c r="E133" s="16">
        <v>144367</v>
      </c>
      <c r="F133" s="12">
        <v>135356.06694</v>
      </c>
      <c r="G133" s="12">
        <f t="shared" si="2"/>
        <v>135356.06694</v>
      </c>
      <c r="H133" s="20">
        <f t="shared" si="2"/>
        <v>135356.06694</v>
      </c>
      <c r="I133" s="12">
        <f t="shared" si="2"/>
        <v>135356.06694</v>
      </c>
      <c r="J133" s="12">
        <f t="shared" si="2"/>
        <v>135356.06694</v>
      </c>
    </row>
    <row r="134" spans="1:10" ht="15.75">
      <c r="A134" s="9"/>
      <c r="B134" s="10" t="s">
        <v>53</v>
      </c>
      <c r="C134" s="9" t="s">
        <v>14</v>
      </c>
      <c r="D134" s="12">
        <v>19066.41063999996</v>
      </c>
      <c r="E134" s="16">
        <v>18844</v>
      </c>
      <c r="F134" s="12">
        <v>19013.93393999996</v>
      </c>
      <c r="G134" s="12">
        <f t="shared" si="2"/>
        <v>19013.93393999996</v>
      </c>
      <c r="H134" s="20">
        <f t="shared" si="2"/>
        <v>19013.93393999996</v>
      </c>
      <c r="I134" s="12">
        <f t="shared" si="2"/>
        <v>19013.93393999996</v>
      </c>
      <c r="J134" s="12">
        <f t="shared" si="2"/>
        <v>19013.93393999996</v>
      </c>
    </row>
    <row r="135" spans="1:10" ht="15.75">
      <c r="A135" s="9"/>
      <c r="B135" s="10" t="s">
        <v>29</v>
      </c>
      <c r="C135" s="9" t="s">
        <v>14</v>
      </c>
      <c r="D135" s="12">
        <v>9570</v>
      </c>
      <c r="E135" s="16">
        <v>9478</v>
      </c>
      <c r="F135" s="12">
        <v>9570</v>
      </c>
      <c r="G135" s="12">
        <f t="shared" si="2"/>
        <v>9570</v>
      </c>
      <c r="H135" s="20">
        <f t="shared" si="2"/>
        <v>9570</v>
      </c>
      <c r="I135" s="12">
        <f t="shared" si="2"/>
        <v>9570</v>
      </c>
      <c r="J135" s="12">
        <f t="shared" si="2"/>
        <v>9570</v>
      </c>
    </row>
    <row r="136" spans="1:10" ht="15.75">
      <c r="A136" s="9"/>
      <c r="B136" s="10" t="s">
        <v>30</v>
      </c>
      <c r="C136" s="9" t="s">
        <v>14</v>
      </c>
      <c r="D136" s="12">
        <v>9496.410639999958</v>
      </c>
      <c r="E136" s="16">
        <v>9366</v>
      </c>
      <c r="F136" s="12">
        <v>9443.933939999959</v>
      </c>
      <c r="G136" s="12">
        <f t="shared" si="2"/>
        <v>9443.933939999959</v>
      </c>
      <c r="H136" s="20">
        <f t="shared" si="2"/>
        <v>9443.933939999959</v>
      </c>
      <c r="I136" s="12">
        <f t="shared" si="2"/>
        <v>9443.933939999959</v>
      </c>
      <c r="J136" s="12">
        <f t="shared" si="2"/>
        <v>9443.933939999959</v>
      </c>
    </row>
    <row r="137" spans="1:10" ht="15.75">
      <c r="A137" s="9"/>
      <c r="B137" s="10" t="s">
        <v>54</v>
      </c>
      <c r="C137" s="9" t="s">
        <v>14</v>
      </c>
      <c r="D137" s="12">
        <v>2742.482</v>
      </c>
      <c r="E137" s="16">
        <v>6879.221</v>
      </c>
      <c r="F137" s="12">
        <v>2742.482</v>
      </c>
      <c r="G137" s="12">
        <f t="shared" si="2"/>
        <v>2742.482</v>
      </c>
      <c r="H137" s="20">
        <f t="shared" si="2"/>
        <v>2742.482</v>
      </c>
      <c r="I137" s="12">
        <f t="shared" si="2"/>
        <v>2742.482</v>
      </c>
      <c r="J137" s="12">
        <f t="shared" si="2"/>
        <v>2742.482</v>
      </c>
    </row>
    <row r="138" spans="1:10" ht="15.75">
      <c r="A138" s="9"/>
      <c r="B138" s="10" t="s">
        <v>29</v>
      </c>
      <c r="C138" s="9" t="s">
        <v>14</v>
      </c>
      <c r="D138" s="12">
        <v>1318.883</v>
      </c>
      <c r="E138" s="16">
        <v>3455</v>
      </c>
      <c r="F138" s="12">
        <v>1318.883</v>
      </c>
      <c r="G138" s="12">
        <f t="shared" si="2"/>
        <v>1318.883</v>
      </c>
      <c r="H138" s="20">
        <f t="shared" si="2"/>
        <v>1318.883</v>
      </c>
      <c r="I138" s="12">
        <f t="shared" si="2"/>
        <v>1318.883</v>
      </c>
      <c r="J138" s="12">
        <f t="shared" si="2"/>
        <v>1318.883</v>
      </c>
    </row>
    <row r="139" spans="1:10" ht="15.75">
      <c r="A139" s="9"/>
      <c r="B139" s="10" t="s">
        <v>30</v>
      </c>
      <c r="C139" s="9" t="s">
        <v>14</v>
      </c>
      <c r="D139" s="12">
        <v>1423.599</v>
      </c>
      <c r="E139" s="16">
        <v>3424</v>
      </c>
      <c r="F139" s="12">
        <v>1423.599</v>
      </c>
      <c r="G139" s="12">
        <f t="shared" si="2"/>
        <v>1423.599</v>
      </c>
      <c r="H139" s="20">
        <f t="shared" si="2"/>
        <v>1423.599</v>
      </c>
      <c r="I139" s="12">
        <f t="shared" si="2"/>
        <v>1423.599</v>
      </c>
      <c r="J139" s="12">
        <f t="shared" si="2"/>
        <v>1423.599</v>
      </c>
    </row>
    <row r="140" spans="1:10" ht="15.75">
      <c r="A140" s="9"/>
      <c r="B140" s="10" t="s">
        <v>55</v>
      </c>
      <c r="C140" s="9" t="s">
        <v>14</v>
      </c>
      <c r="D140" s="12">
        <v>16146.314</v>
      </c>
      <c r="E140" s="16">
        <v>16963</v>
      </c>
      <c r="F140" s="12">
        <v>16146.314</v>
      </c>
      <c r="G140" s="12">
        <f t="shared" si="2"/>
        <v>16146.314</v>
      </c>
      <c r="H140" s="20">
        <f t="shared" si="2"/>
        <v>16146.314</v>
      </c>
      <c r="I140" s="12">
        <f t="shared" si="2"/>
        <v>16146.314</v>
      </c>
      <c r="J140" s="12">
        <f t="shared" si="2"/>
        <v>16146.314</v>
      </c>
    </row>
    <row r="141" spans="1:10" ht="15.75">
      <c r="A141" s="9"/>
      <c r="B141" s="10" t="s">
        <v>29</v>
      </c>
      <c r="C141" s="9" t="s">
        <v>14</v>
      </c>
      <c r="D141" s="12">
        <v>7680.662</v>
      </c>
      <c r="E141" s="16">
        <v>8143</v>
      </c>
      <c r="F141" s="12">
        <v>7680.662</v>
      </c>
      <c r="G141" s="12">
        <f t="shared" si="2"/>
        <v>7680.662</v>
      </c>
      <c r="H141" s="20">
        <f t="shared" si="2"/>
        <v>7680.662</v>
      </c>
      <c r="I141" s="12">
        <f t="shared" si="2"/>
        <v>7680.662</v>
      </c>
      <c r="J141" s="12">
        <f t="shared" si="2"/>
        <v>7680.662</v>
      </c>
    </row>
    <row r="142" spans="1:10" ht="15.75">
      <c r="A142" s="9"/>
      <c r="B142" s="10" t="s">
        <v>30</v>
      </c>
      <c r="C142" s="9" t="s">
        <v>14</v>
      </c>
      <c r="D142" s="12">
        <v>8465.652</v>
      </c>
      <c r="E142" s="16">
        <v>8820</v>
      </c>
      <c r="F142" s="12">
        <v>8465.652</v>
      </c>
      <c r="G142" s="12">
        <f t="shared" si="2"/>
        <v>8465.652</v>
      </c>
      <c r="H142" s="20">
        <f t="shared" si="2"/>
        <v>8465.652</v>
      </c>
      <c r="I142" s="12">
        <f t="shared" si="2"/>
        <v>8465.652</v>
      </c>
      <c r="J142" s="12">
        <f t="shared" si="2"/>
        <v>8465.652</v>
      </c>
    </row>
    <row r="143" spans="1:10" ht="15.75">
      <c r="A143" s="9"/>
      <c r="B143" s="10" t="s">
        <v>56</v>
      </c>
      <c r="C143" s="9" t="s">
        <v>14</v>
      </c>
      <c r="D143" s="12">
        <v>97453.33700000001</v>
      </c>
      <c r="E143" s="16">
        <v>101681</v>
      </c>
      <c r="F143" s="12">
        <v>97453.33700000001</v>
      </c>
      <c r="G143" s="12">
        <f aca="true" t="shared" si="3" ref="G143:J162">F143</f>
        <v>97453.33700000001</v>
      </c>
      <c r="H143" s="20">
        <f t="shared" si="3"/>
        <v>97453.33700000001</v>
      </c>
      <c r="I143" s="12">
        <f t="shared" si="3"/>
        <v>97453.33700000001</v>
      </c>
      <c r="J143" s="12">
        <f t="shared" si="3"/>
        <v>97453.33700000001</v>
      </c>
    </row>
    <row r="144" spans="1:10" ht="15.75">
      <c r="A144" s="9"/>
      <c r="B144" s="10" t="s">
        <v>29</v>
      </c>
      <c r="C144" s="9" t="s">
        <v>14</v>
      </c>
      <c r="D144" s="12">
        <v>50048.282</v>
      </c>
      <c r="E144" s="16">
        <v>51240</v>
      </c>
      <c r="F144" s="12">
        <v>50048.282</v>
      </c>
      <c r="G144" s="12">
        <f t="shared" si="3"/>
        <v>50048.282</v>
      </c>
      <c r="H144" s="20">
        <f t="shared" si="3"/>
        <v>50048.282</v>
      </c>
      <c r="I144" s="12">
        <f t="shared" si="3"/>
        <v>50048.282</v>
      </c>
      <c r="J144" s="12">
        <f t="shared" si="3"/>
        <v>50048.282</v>
      </c>
    </row>
    <row r="145" spans="1:10" ht="15.75">
      <c r="A145" s="9"/>
      <c r="B145" s="10" t="s">
        <v>30</v>
      </c>
      <c r="C145" s="9" t="s">
        <v>14</v>
      </c>
      <c r="D145" s="12">
        <v>47405.055000000015</v>
      </c>
      <c r="E145" s="16">
        <v>50441</v>
      </c>
      <c r="F145" s="12">
        <v>47405.055000000015</v>
      </c>
      <c r="G145" s="12">
        <f t="shared" si="3"/>
        <v>47405.055000000015</v>
      </c>
      <c r="H145" s="20">
        <f t="shared" si="3"/>
        <v>47405.055000000015</v>
      </c>
      <c r="I145" s="12">
        <f t="shared" si="3"/>
        <v>47405.055000000015</v>
      </c>
      <c r="J145" s="12">
        <f t="shared" si="3"/>
        <v>47405.055000000015</v>
      </c>
    </row>
    <row r="146" spans="1:10" ht="78.75">
      <c r="A146" s="9" t="s">
        <v>6</v>
      </c>
      <c r="B146" s="10" t="s">
        <v>57</v>
      </c>
      <c r="C146" s="9" t="s">
        <v>14</v>
      </c>
      <c r="D146" s="12">
        <v>12322.134</v>
      </c>
      <c r="E146" s="16">
        <v>12008</v>
      </c>
      <c r="F146" s="12">
        <v>12322.134</v>
      </c>
      <c r="G146" s="12">
        <f t="shared" si="3"/>
        <v>12322.134</v>
      </c>
      <c r="H146" s="20">
        <f t="shared" si="3"/>
        <v>12322.134</v>
      </c>
      <c r="I146" s="12">
        <f t="shared" si="3"/>
        <v>12322.134</v>
      </c>
      <c r="J146" s="12">
        <f t="shared" si="3"/>
        <v>12322.134</v>
      </c>
    </row>
    <row r="147" spans="1:10" ht="15.75">
      <c r="A147" s="9"/>
      <c r="B147" s="10" t="s">
        <v>58</v>
      </c>
      <c r="C147" s="9" t="s">
        <v>14</v>
      </c>
      <c r="D147" s="12">
        <v>6296.063</v>
      </c>
      <c r="E147" s="16">
        <v>6237</v>
      </c>
      <c r="F147" s="12">
        <v>6296.063</v>
      </c>
      <c r="G147" s="12">
        <f t="shared" si="3"/>
        <v>6296.063</v>
      </c>
      <c r="H147" s="20">
        <f t="shared" si="3"/>
        <v>6296.063</v>
      </c>
      <c r="I147" s="12">
        <f t="shared" si="3"/>
        <v>6296.063</v>
      </c>
      <c r="J147" s="12">
        <f t="shared" si="3"/>
        <v>6296.063</v>
      </c>
    </row>
    <row r="148" spans="1:10" ht="15.75">
      <c r="A148" s="9"/>
      <c r="B148" s="10" t="s">
        <v>59</v>
      </c>
      <c r="C148" s="9" t="s">
        <v>14</v>
      </c>
      <c r="D148" s="11">
        <v>6026.071</v>
      </c>
      <c r="E148" s="17">
        <v>5771</v>
      </c>
      <c r="F148" s="11">
        <v>6026.071</v>
      </c>
      <c r="G148" s="12">
        <f t="shared" si="3"/>
        <v>6026.071</v>
      </c>
      <c r="H148" s="20">
        <f t="shared" si="3"/>
        <v>6026.071</v>
      </c>
      <c r="I148" s="12">
        <f t="shared" si="3"/>
        <v>6026.071</v>
      </c>
      <c r="J148" s="12">
        <f t="shared" si="3"/>
        <v>6026.071</v>
      </c>
    </row>
    <row r="149" spans="1:10" ht="31.5">
      <c r="A149" s="9" t="s">
        <v>8</v>
      </c>
      <c r="B149" s="10" t="s">
        <v>91</v>
      </c>
      <c r="C149" s="9"/>
      <c r="D149" s="11">
        <v>16284</v>
      </c>
      <c r="E149" s="17">
        <v>16013</v>
      </c>
      <c r="F149" s="11">
        <v>16284</v>
      </c>
      <c r="G149" s="12">
        <f t="shared" si="3"/>
        <v>16284</v>
      </c>
      <c r="H149" s="21">
        <f t="shared" si="3"/>
        <v>16284</v>
      </c>
      <c r="I149" s="11">
        <f t="shared" si="3"/>
        <v>16284</v>
      </c>
      <c r="J149" s="11">
        <f t="shared" si="3"/>
        <v>16284</v>
      </c>
    </row>
    <row r="150" spans="1:10" ht="15.75">
      <c r="A150" s="9"/>
      <c r="B150" s="10" t="s">
        <v>24</v>
      </c>
      <c r="C150" s="9"/>
      <c r="D150" s="11"/>
      <c r="E150" s="17"/>
      <c r="F150" s="11"/>
      <c r="G150" s="12">
        <f t="shared" si="3"/>
        <v>0</v>
      </c>
      <c r="H150" s="21">
        <f t="shared" si="3"/>
        <v>0</v>
      </c>
      <c r="I150" s="11">
        <f t="shared" si="3"/>
        <v>0</v>
      </c>
      <c r="J150" s="11">
        <f t="shared" si="3"/>
        <v>0</v>
      </c>
    </row>
    <row r="151" spans="1:10" ht="31.5">
      <c r="A151" s="9" t="s">
        <v>9</v>
      </c>
      <c r="B151" s="10" t="s">
        <v>60</v>
      </c>
      <c r="C151" s="9" t="s">
        <v>63</v>
      </c>
      <c r="D151" s="11">
        <v>15898</v>
      </c>
      <c r="E151" s="17">
        <v>15640</v>
      </c>
      <c r="F151" s="11">
        <v>15898</v>
      </c>
      <c r="G151" s="12">
        <f t="shared" si="3"/>
        <v>15898</v>
      </c>
      <c r="H151" s="21">
        <f t="shared" si="3"/>
        <v>15898</v>
      </c>
      <c r="I151" s="11">
        <f t="shared" si="3"/>
        <v>15898</v>
      </c>
      <c r="J151" s="11">
        <f t="shared" si="3"/>
        <v>15898</v>
      </c>
    </row>
    <row r="152" spans="1:10" ht="94.5">
      <c r="A152" s="9" t="s">
        <v>61</v>
      </c>
      <c r="B152" s="10" t="s">
        <v>62</v>
      </c>
      <c r="C152" s="9" t="s">
        <v>63</v>
      </c>
      <c r="D152" s="11">
        <v>386</v>
      </c>
      <c r="E152" s="17">
        <v>373</v>
      </c>
      <c r="F152" s="11">
        <v>386</v>
      </c>
      <c r="G152" s="12">
        <f t="shared" si="3"/>
        <v>386</v>
      </c>
      <c r="H152" s="21">
        <f t="shared" si="3"/>
        <v>386</v>
      </c>
      <c r="I152" s="11">
        <f t="shared" si="3"/>
        <v>386</v>
      </c>
      <c r="J152" s="11">
        <f t="shared" si="3"/>
        <v>386</v>
      </c>
    </row>
    <row r="153" spans="1:10" ht="15.75">
      <c r="A153" s="9"/>
      <c r="B153" s="10" t="s">
        <v>53</v>
      </c>
      <c r="C153" s="9" t="s">
        <v>63</v>
      </c>
      <c r="D153" s="11">
        <v>370</v>
      </c>
      <c r="E153" s="17">
        <v>357</v>
      </c>
      <c r="F153" s="11">
        <v>370</v>
      </c>
      <c r="G153" s="12">
        <f t="shared" si="3"/>
        <v>370</v>
      </c>
      <c r="H153" s="21">
        <f t="shared" si="3"/>
        <v>370</v>
      </c>
      <c r="I153" s="11">
        <f t="shared" si="3"/>
        <v>370</v>
      </c>
      <c r="J153" s="11">
        <f t="shared" si="3"/>
        <v>370</v>
      </c>
    </row>
    <row r="154" spans="1:10" ht="15.75">
      <c r="A154" s="9"/>
      <c r="B154" s="10" t="s">
        <v>54</v>
      </c>
      <c r="C154" s="9" t="s">
        <v>63</v>
      </c>
      <c r="D154" s="11">
        <v>5</v>
      </c>
      <c r="E154" s="17">
        <v>5</v>
      </c>
      <c r="F154" s="11">
        <v>5</v>
      </c>
      <c r="G154" s="12">
        <f t="shared" si="3"/>
        <v>5</v>
      </c>
      <c r="H154" s="21">
        <f t="shared" si="3"/>
        <v>5</v>
      </c>
      <c r="I154" s="11">
        <f t="shared" si="3"/>
        <v>5</v>
      </c>
      <c r="J154" s="11">
        <f t="shared" si="3"/>
        <v>5</v>
      </c>
    </row>
    <row r="155" spans="1:10" ht="15.75">
      <c r="A155" s="9"/>
      <c r="B155" s="10" t="s">
        <v>55</v>
      </c>
      <c r="C155" s="9" t="s">
        <v>63</v>
      </c>
      <c r="D155" s="11">
        <v>7</v>
      </c>
      <c r="E155" s="17">
        <v>7</v>
      </c>
      <c r="F155" s="11">
        <v>7</v>
      </c>
      <c r="G155" s="12">
        <f t="shared" si="3"/>
        <v>7</v>
      </c>
      <c r="H155" s="21">
        <f t="shared" si="3"/>
        <v>7</v>
      </c>
      <c r="I155" s="11">
        <f t="shared" si="3"/>
        <v>7</v>
      </c>
      <c r="J155" s="11">
        <f t="shared" si="3"/>
        <v>7</v>
      </c>
    </row>
    <row r="156" spans="1:10" ht="15.75">
      <c r="A156" s="9"/>
      <c r="B156" s="10" t="s">
        <v>56</v>
      </c>
      <c r="C156" s="9" t="s">
        <v>63</v>
      </c>
      <c r="D156" s="11">
        <v>1</v>
      </c>
      <c r="E156" s="17">
        <v>1</v>
      </c>
      <c r="F156" s="11">
        <v>1</v>
      </c>
      <c r="G156" s="12">
        <f t="shared" si="3"/>
        <v>1</v>
      </c>
      <c r="H156" s="21">
        <f t="shared" si="3"/>
        <v>1</v>
      </c>
      <c r="I156" s="11">
        <f t="shared" si="3"/>
        <v>1</v>
      </c>
      <c r="J156" s="11">
        <f t="shared" si="3"/>
        <v>1</v>
      </c>
    </row>
    <row r="157" spans="1:10" ht="78.75">
      <c r="A157" s="9" t="s">
        <v>64</v>
      </c>
      <c r="B157" s="10" t="s">
        <v>65</v>
      </c>
      <c r="C157" s="9" t="s">
        <v>63</v>
      </c>
      <c r="D157" s="11">
        <v>3</v>
      </c>
      <c r="E157" s="17">
        <v>3</v>
      </c>
      <c r="F157" s="11">
        <v>3</v>
      </c>
      <c r="G157" s="12">
        <f t="shared" si="3"/>
        <v>3</v>
      </c>
      <c r="H157" s="21">
        <f t="shared" si="3"/>
        <v>3</v>
      </c>
      <c r="I157" s="11">
        <f t="shared" si="3"/>
        <v>3</v>
      </c>
      <c r="J157" s="11">
        <f t="shared" si="3"/>
        <v>3</v>
      </c>
    </row>
    <row r="158" spans="1:10" ht="31.5">
      <c r="A158" s="9" t="s">
        <v>11</v>
      </c>
      <c r="B158" s="10" t="s">
        <v>92</v>
      </c>
      <c r="C158" s="9"/>
      <c r="D158" s="11">
        <v>17428</v>
      </c>
      <c r="E158" s="17">
        <v>17157</v>
      </c>
      <c r="F158" s="11">
        <v>17428</v>
      </c>
      <c r="G158" s="12">
        <f t="shared" si="3"/>
        <v>17428</v>
      </c>
      <c r="H158" s="21">
        <f t="shared" si="3"/>
        <v>17428</v>
      </c>
      <c r="I158" s="11">
        <f t="shared" si="3"/>
        <v>17428</v>
      </c>
      <c r="J158" s="11">
        <f t="shared" si="3"/>
        <v>17428</v>
      </c>
    </row>
    <row r="159" spans="1:10" ht="15.75">
      <c r="A159" s="9"/>
      <c r="B159" s="10" t="s">
        <v>24</v>
      </c>
      <c r="C159" s="9"/>
      <c r="D159" s="11"/>
      <c r="E159" s="17"/>
      <c r="F159" s="11"/>
      <c r="G159" s="12">
        <f t="shared" si="3"/>
        <v>0</v>
      </c>
      <c r="H159" s="21">
        <f t="shared" si="3"/>
        <v>0</v>
      </c>
      <c r="I159" s="11">
        <f t="shared" si="3"/>
        <v>0</v>
      </c>
      <c r="J159" s="11">
        <f t="shared" si="3"/>
        <v>0</v>
      </c>
    </row>
    <row r="160" spans="1:10" ht="31.5">
      <c r="A160" s="9" t="s">
        <v>12</v>
      </c>
      <c r="B160" s="10" t="s">
        <v>66</v>
      </c>
      <c r="C160" s="9" t="s">
        <v>67</v>
      </c>
      <c r="D160" s="11">
        <v>16284</v>
      </c>
      <c r="E160" s="17">
        <v>16013</v>
      </c>
      <c r="F160" s="11">
        <v>16284</v>
      </c>
      <c r="G160" s="12">
        <f t="shared" si="3"/>
        <v>16284</v>
      </c>
      <c r="H160" s="21">
        <f t="shared" si="3"/>
        <v>16284</v>
      </c>
      <c r="I160" s="11">
        <f t="shared" si="3"/>
        <v>16284</v>
      </c>
      <c r="J160" s="11">
        <f t="shared" si="3"/>
        <v>16284</v>
      </c>
    </row>
    <row r="161" spans="1:10" ht="94.5">
      <c r="A161" s="9" t="s">
        <v>13</v>
      </c>
      <c r="B161" s="10" t="s">
        <v>68</v>
      </c>
      <c r="C161" s="9" t="s">
        <v>67</v>
      </c>
      <c r="D161" s="11">
        <v>1144</v>
      </c>
      <c r="E161" s="17">
        <v>1144</v>
      </c>
      <c r="F161" s="11">
        <v>1144</v>
      </c>
      <c r="G161" s="12">
        <f t="shared" si="3"/>
        <v>1144</v>
      </c>
      <c r="H161" s="21">
        <f t="shared" si="3"/>
        <v>1144</v>
      </c>
      <c r="I161" s="11">
        <f t="shared" si="3"/>
        <v>1144</v>
      </c>
      <c r="J161" s="11">
        <f t="shared" si="3"/>
        <v>1144</v>
      </c>
    </row>
    <row r="162" spans="1:10" ht="15.75">
      <c r="A162" s="9"/>
      <c r="B162" s="10" t="s">
        <v>53</v>
      </c>
      <c r="C162" s="9" t="s">
        <v>67</v>
      </c>
      <c r="D162" s="11">
        <v>990</v>
      </c>
      <c r="E162" s="17">
        <v>948</v>
      </c>
      <c r="F162" s="11">
        <v>990</v>
      </c>
      <c r="G162" s="12">
        <f t="shared" si="3"/>
        <v>990</v>
      </c>
      <c r="H162" s="21">
        <f t="shared" si="3"/>
        <v>990</v>
      </c>
      <c r="I162" s="11">
        <f t="shared" si="3"/>
        <v>990</v>
      </c>
      <c r="J162" s="11">
        <f t="shared" si="3"/>
        <v>990</v>
      </c>
    </row>
    <row r="163" spans="1:10" ht="15.75">
      <c r="A163" s="9"/>
      <c r="B163" s="10" t="s">
        <v>54</v>
      </c>
      <c r="C163" s="9" t="s">
        <v>67</v>
      </c>
      <c r="D163" s="11">
        <v>82</v>
      </c>
      <c r="E163" s="17">
        <v>82</v>
      </c>
      <c r="F163" s="11">
        <v>82</v>
      </c>
      <c r="G163" s="12">
        <f aca="true" t="shared" si="4" ref="G163:J166">F163</f>
        <v>82</v>
      </c>
      <c r="H163" s="21">
        <f t="shared" si="4"/>
        <v>82</v>
      </c>
      <c r="I163" s="11">
        <f t="shared" si="4"/>
        <v>82</v>
      </c>
      <c r="J163" s="11">
        <f t="shared" si="4"/>
        <v>82</v>
      </c>
    </row>
    <row r="164" spans="1:10" ht="15.75">
      <c r="A164" s="9"/>
      <c r="B164" s="10" t="s">
        <v>55</v>
      </c>
      <c r="C164" s="9" t="s">
        <v>67</v>
      </c>
      <c r="D164" s="11">
        <v>46</v>
      </c>
      <c r="E164" s="11">
        <v>40</v>
      </c>
      <c r="F164" s="11">
        <v>46</v>
      </c>
      <c r="G164" s="12">
        <f t="shared" si="4"/>
        <v>46</v>
      </c>
      <c r="H164" s="21">
        <f t="shared" si="4"/>
        <v>46</v>
      </c>
      <c r="I164" s="11">
        <f t="shared" si="4"/>
        <v>46</v>
      </c>
      <c r="J164" s="11">
        <f t="shared" si="4"/>
        <v>46</v>
      </c>
    </row>
    <row r="165" spans="1:10" ht="15.75">
      <c r="A165" s="9"/>
      <c r="B165" s="10" t="s">
        <v>56</v>
      </c>
      <c r="C165" s="9" t="s">
        <v>67</v>
      </c>
      <c r="D165" s="11">
        <v>74</v>
      </c>
      <c r="E165" s="11">
        <v>74</v>
      </c>
      <c r="F165" s="11">
        <v>74</v>
      </c>
      <c r="G165" s="12">
        <f t="shared" si="4"/>
        <v>74</v>
      </c>
      <c r="H165" s="21">
        <f t="shared" si="4"/>
        <v>74</v>
      </c>
      <c r="I165" s="11">
        <f t="shared" si="4"/>
        <v>74</v>
      </c>
      <c r="J165" s="11">
        <f t="shared" si="4"/>
        <v>74</v>
      </c>
    </row>
    <row r="166" spans="1:10" ht="15.75">
      <c r="A166" s="9" t="s">
        <v>15</v>
      </c>
      <c r="B166" s="10" t="s">
        <v>69</v>
      </c>
      <c r="C166" s="9" t="s">
        <v>67</v>
      </c>
      <c r="D166" s="14">
        <v>1192</v>
      </c>
      <c r="E166" s="14">
        <v>1144</v>
      </c>
      <c r="F166" s="14">
        <v>1192</v>
      </c>
      <c r="G166" s="12">
        <f t="shared" si="4"/>
        <v>1192</v>
      </c>
      <c r="H166" s="21">
        <f t="shared" si="4"/>
        <v>1192</v>
      </c>
      <c r="I166" s="11">
        <f t="shared" si="4"/>
        <v>1192</v>
      </c>
      <c r="J166" s="11">
        <f t="shared" si="4"/>
        <v>1192</v>
      </c>
    </row>
    <row r="167" spans="1:10" ht="31.5">
      <c r="A167" s="9" t="s">
        <v>16</v>
      </c>
      <c r="B167" s="10" t="s">
        <v>70</v>
      </c>
      <c r="C167" s="9" t="s">
        <v>4</v>
      </c>
      <c r="D167" s="12">
        <f>688757.376910151+152848.298</f>
        <v>841605.6749101509</v>
      </c>
      <c r="E167" s="12">
        <v>952208.59100592</v>
      </c>
      <c r="F167" s="12">
        <v>1097199.153847109</v>
      </c>
      <c r="G167" s="12">
        <v>1064878.1576607185</v>
      </c>
      <c r="H167" s="12">
        <v>1092246.3232505901</v>
      </c>
      <c r="I167" s="12">
        <v>1104448.6573121522</v>
      </c>
      <c r="J167" s="12">
        <v>1132712.5851607078</v>
      </c>
    </row>
    <row r="168" spans="1:10" ht="47.25">
      <c r="A168" s="9" t="s">
        <v>71</v>
      </c>
      <c r="B168" s="10" t="s">
        <v>17</v>
      </c>
      <c r="C168" s="9"/>
      <c r="D168" s="11"/>
      <c r="E168" s="11"/>
      <c r="F168" s="11"/>
      <c r="G168" s="12"/>
      <c r="H168" s="21"/>
      <c r="I168" s="11"/>
      <c r="J168" s="11"/>
    </row>
    <row r="169" spans="1:10" ht="31.5">
      <c r="A169" s="9" t="s">
        <v>72</v>
      </c>
      <c r="B169" s="10" t="s">
        <v>18</v>
      </c>
      <c r="C169" s="9" t="s">
        <v>19</v>
      </c>
      <c r="D169" s="12">
        <v>194.64751934182004</v>
      </c>
      <c r="E169" s="12">
        <v>211.75</v>
      </c>
      <c r="F169" s="12">
        <v>216.62896286869545</v>
      </c>
      <c r="G169" s="12">
        <v>216.38188005328445</v>
      </c>
      <c r="H169" s="20">
        <v>216.14449270028717</v>
      </c>
      <c r="I169" s="12">
        <v>215.91638912858252</v>
      </c>
      <c r="J169" s="12">
        <v>215.69706112578953</v>
      </c>
    </row>
    <row r="170" spans="1:10" ht="31.5">
      <c r="A170" s="9" t="s">
        <v>73</v>
      </c>
      <c r="B170" s="10" t="s">
        <v>20</v>
      </c>
      <c r="C170" s="9" t="s">
        <v>21</v>
      </c>
      <c r="D170" s="12">
        <f>78092.4730922108/1000</f>
        <v>78.0924730922108</v>
      </c>
      <c r="E170" s="16">
        <f>83552.5383707202/1000</f>
        <v>83.5525383707202</v>
      </c>
      <c r="F170" s="12">
        <f>89882.8054144758/1000</f>
        <v>89.88280541447581</v>
      </c>
      <c r="G170" s="12">
        <v>93.4326255123033</v>
      </c>
      <c r="H170" s="20">
        <v>97.1242987552902</v>
      </c>
      <c r="I170" s="12">
        <v>100.963487759381</v>
      </c>
      <c r="J170" s="12">
        <v>104.956176242464</v>
      </c>
    </row>
    <row r="171" spans="1:10" ht="47.25">
      <c r="A171" s="9" t="s">
        <v>74</v>
      </c>
      <c r="B171" s="10" t="s">
        <v>22</v>
      </c>
      <c r="C171" s="9"/>
      <c r="D171" s="11"/>
      <c r="E171" s="17"/>
      <c r="F171" s="11"/>
      <c r="G171" s="12"/>
      <c r="H171" s="21"/>
      <c r="I171" s="11"/>
      <c r="J171" s="11"/>
    </row>
    <row r="172" spans="1:10" ht="31.5">
      <c r="A172" s="9" t="s">
        <v>75</v>
      </c>
      <c r="B172" s="10" t="s">
        <v>76</v>
      </c>
      <c r="C172" s="9" t="s">
        <v>4</v>
      </c>
      <c r="D172" s="15">
        <v>0</v>
      </c>
      <c r="E172" s="17">
        <v>0</v>
      </c>
      <c r="F172" s="11">
        <v>0</v>
      </c>
      <c r="G172" s="12">
        <v>0</v>
      </c>
      <c r="H172" s="21">
        <v>0</v>
      </c>
      <c r="I172" s="11">
        <v>0</v>
      </c>
      <c r="J172" s="11">
        <v>0</v>
      </c>
    </row>
    <row r="173" spans="1:10" ht="15.75">
      <c r="A173" s="9" t="s">
        <v>77</v>
      </c>
      <c r="B173" s="10" t="s">
        <v>78</v>
      </c>
      <c r="C173" s="9" t="s">
        <v>4</v>
      </c>
      <c r="D173" s="15">
        <v>94766.63833677841</v>
      </c>
      <c r="E173" s="18">
        <v>36002.03232</v>
      </c>
      <c r="F173" s="12">
        <v>13404.933394765781</v>
      </c>
      <c r="G173" s="12">
        <v>12632.60954680969</v>
      </c>
      <c r="H173" s="20">
        <v>12609.861863339906</v>
      </c>
      <c r="I173" s="12">
        <v>12833.00184006383</v>
      </c>
      <c r="J173" s="12">
        <v>12764.963461887364</v>
      </c>
    </row>
    <row r="174" spans="1:10" ht="15.75">
      <c r="A174" s="9" t="s">
        <v>79</v>
      </c>
      <c r="B174" s="10" t="s">
        <v>80</v>
      </c>
      <c r="C174" s="9" t="s">
        <v>4</v>
      </c>
      <c r="D174" s="15">
        <v>130825.8328094109</v>
      </c>
      <c r="E174" s="18">
        <v>70166.31157611911</v>
      </c>
      <c r="F174" s="15">
        <v>32405.760301946764</v>
      </c>
      <c r="G174" s="12">
        <v>30857.56129247976</v>
      </c>
      <c r="H174" s="22">
        <v>31437.431921169704</v>
      </c>
      <c r="I174" s="15">
        <v>32423.98228138017</v>
      </c>
      <c r="J174" s="15">
        <v>32529.625474660323</v>
      </c>
    </row>
    <row r="175" spans="1:10" ht="20.25" customHeight="1">
      <c r="A175" s="9" t="s">
        <v>81</v>
      </c>
      <c r="B175" s="10" t="s">
        <v>7</v>
      </c>
      <c r="C175" s="9" t="s">
        <v>4</v>
      </c>
      <c r="D175" s="15">
        <v>-18240.42083818628</v>
      </c>
      <c r="E175" s="17">
        <v>0</v>
      </c>
      <c r="F175" s="11">
        <v>0</v>
      </c>
      <c r="G175" s="12">
        <v>0</v>
      </c>
      <c r="H175" s="21">
        <v>0</v>
      </c>
      <c r="I175" s="11">
        <v>0</v>
      </c>
      <c r="J175" s="11">
        <v>0</v>
      </c>
    </row>
    <row r="176" spans="1:10" ht="47.25">
      <c r="A176" s="9" t="s">
        <v>82</v>
      </c>
      <c r="B176" s="10" t="s">
        <v>83</v>
      </c>
      <c r="C176" s="9" t="s">
        <v>10</v>
      </c>
      <c r="D176" s="25">
        <v>-0.156381894460785</v>
      </c>
      <c r="E176" s="27">
        <v>0.10073998461097</v>
      </c>
      <c r="F176" s="25">
        <v>0.030433848010696075</v>
      </c>
      <c r="G176" s="25">
        <v>0.029842308171481206</v>
      </c>
      <c r="H176" s="26">
        <v>0.029635339765838382</v>
      </c>
      <c r="I176" s="25">
        <v>0.030245555943429613</v>
      </c>
      <c r="J176" s="25">
        <v>0.029567468927116546</v>
      </c>
    </row>
    <row r="177" spans="1:9" ht="146.25" customHeight="1">
      <c r="A177" s="78" t="s">
        <v>84</v>
      </c>
      <c r="B177" s="79" t="s">
        <v>85</v>
      </c>
      <c r="C177" s="78"/>
      <c r="D177" s="80" t="s">
        <v>102</v>
      </c>
      <c r="E177" s="96" t="s">
        <v>101</v>
      </c>
      <c r="F177" s="96"/>
      <c r="G177" s="97"/>
      <c r="H177" s="97"/>
      <c r="I177" s="97"/>
    </row>
    <row r="178" spans="1:6" s="5" customFormat="1" ht="12.75">
      <c r="A178" s="81" t="s">
        <v>93</v>
      </c>
      <c r="B178" s="82"/>
      <c r="C178" s="82"/>
      <c r="D178" s="82"/>
      <c r="E178" s="82"/>
      <c r="F178" s="82"/>
    </row>
    <row r="179" spans="1:6" s="5" customFormat="1" ht="12.75">
      <c r="A179" s="117"/>
      <c r="B179" s="118"/>
      <c r="C179" s="118"/>
      <c r="D179" s="118"/>
      <c r="E179" s="118"/>
      <c r="F179" s="118"/>
    </row>
    <row r="180" spans="1:10" ht="16.5" customHeight="1">
      <c r="A180" s="88" t="s">
        <v>252</v>
      </c>
      <c r="B180" s="88"/>
      <c r="C180" s="88"/>
      <c r="D180" s="88"/>
      <c r="E180" s="88"/>
      <c r="F180" s="88"/>
      <c r="G180" s="88"/>
      <c r="H180" s="88"/>
      <c r="I180" s="88"/>
      <c r="J180" s="88"/>
    </row>
    <row r="181" spans="1:10" ht="16.5" customHeight="1">
      <c r="A181" s="115"/>
      <c r="B181" s="115"/>
      <c r="C181" s="115"/>
      <c r="D181" s="115"/>
      <c r="E181" s="115"/>
      <c r="F181" s="115"/>
      <c r="G181" s="116"/>
      <c r="H181" s="116"/>
      <c r="I181" s="116"/>
      <c r="J181" s="116"/>
    </row>
    <row r="182" spans="1:10" ht="63">
      <c r="A182" s="38" t="s">
        <v>23</v>
      </c>
      <c r="B182" s="39" t="s">
        <v>0</v>
      </c>
      <c r="C182" s="39" t="s">
        <v>1</v>
      </c>
      <c r="D182" s="39" t="s">
        <v>123</v>
      </c>
      <c r="E182" s="39" t="s">
        <v>124</v>
      </c>
      <c r="F182" s="40" t="s">
        <v>125</v>
      </c>
      <c r="G182" s="40" t="s">
        <v>126</v>
      </c>
      <c r="H182" s="40" t="s">
        <v>127</v>
      </c>
      <c r="I182" s="40" t="s">
        <v>128</v>
      </c>
      <c r="J182" s="40" t="s">
        <v>129</v>
      </c>
    </row>
    <row r="183" spans="1:10" ht="15.75">
      <c r="A183" s="41" t="s">
        <v>2</v>
      </c>
      <c r="B183" s="42" t="s">
        <v>130</v>
      </c>
      <c r="C183" s="41" t="s">
        <v>131</v>
      </c>
      <c r="D183" s="43">
        <v>99</v>
      </c>
      <c r="E183" s="43">
        <v>99</v>
      </c>
      <c r="F183" s="43">
        <v>99</v>
      </c>
      <c r="G183" s="43">
        <v>99</v>
      </c>
      <c r="H183" s="43">
        <v>99</v>
      </c>
      <c r="I183" s="43">
        <v>99</v>
      </c>
      <c r="J183" s="43">
        <v>99</v>
      </c>
    </row>
    <row r="184" spans="1:10" ht="94.5">
      <c r="A184" s="41" t="s">
        <v>8</v>
      </c>
      <c r="B184" s="42" t="s">
        <v>132</v>
      </c>
      <c r="C184" s="41" t="s">
        <v>131</v>
      </c>
      <c r="D184" s="44">
        <v>95.42775866894978</v>
      </c>
      <c r="E184" s="44">
        <v>95.41643835616438</v>
      </c>
      <c r="F184" s="44">
        <v>95.41638128310503</v>
      </c>
      <c r="G184" s="44">
        <v>95.41638128310503</v>
      </c>
      <c r="H184" s="44">
        <v>95.41638128310503</v>
      </c>
      <c r="I184" s="44">
        <v>95.41638128310503</v>
      </c>
      <c r="J184" s="44">
        <v>95.41638128310503</v>
      </c>
    </row>
    <row r="185" spans="1:10" ht="31.5">
      <c r="A185" s="41" t="s">
        <v>11</v>
      </c>
      <c r="B185" s="42" t="s">
        <v>133</v>
      </c>
      <c r="C185" s="41" t="s">
        <v>134</v>
      </c>
      <c r="D185" s="45">
        <v>207.363</v>
      </c>
      <c r="E185" s="45">
        <v>215.6130004</v>
      </c>
      <c r="F185" s="45">
        <v>207.14018604</v>
      </c>
      <c r="G185" s="45">
        <f aca="true" t="shared" si="5" ref="G185:J188">F185</f>
        <v>207.14018604</v>
      </c>
      <c r="H185" s="45">
        <f t="shared" si="5"/>
        <v>207.14018604</v>
      </c>
      <c r="I185" s="45">
        <f t="shared" si="5"/>
        <v>207.14018604</v>
      </c>
      <c r="J185" s="45">
        <f t="shared" si="5"/>
        <v>207.14018604</v>
      </c>
    </row>
    <row r="186" spans="1:10" ht="31.5">
      <c r="A186" s="41" t="s">
        <v>15</v>
      </c>
      <c r="B186" s="42" t="s">
        <v>135</v>
      </c>
      <c r="C186" s="41" t="s">
        <v>134</v>
      </c>
      <c r="D186" s="45">
        <v>172.04497674</v>
      </c>
      <c r="E186" s="45">
        <v>179.925</v>
      </c>
      <c r="F186" s="45">
        <v>172.00050004000002</v>
      </c>
      <c r="G186" s="45">
        <f t="shared" si="5"/>
        <v>172.00050004000002</v>
      </c>
      <c r="H186" s="45">
        <f t="shared" si="5"/>
        <v>172.00050004000002</v>
      </c>
      <c r="I186" s="45">
        <f t="shared" si="5"/>
        <v>172.00050004000002</v>
      </c>
      <c r="J186" s="45">
        <f t="shared" si="5"/>
        <v>172.00050004000002</v>
      </c>
    </row>
    <row r="187" spans="1:10" ht="31.5">
      <c r="A187" s="41" t="s">
        <v>16</v>
      </c>
      <c r="B187" s="42" t="s">
        <v>136</v>
      </c>
      <c r="C187" s="41" t="s">
        <v>137</v>
      </c>
      <c r="D187" s="45">
        <v>322.21</v>
      </c>
      <c r="E187" s="45">
        <v>266.327000001</v>
      </c>
      <c r="F187" s="45">
        <v>283.72993546</v>
      </c>
      <c r="G187" s="45">
        <f t="shared" si="5"/>
        <v>283.72993546</v>
      </c>
      <c r="H187" s="45">
        <f t="shared" si="5"/>
        <v>283.72993546</v>
      </c>
      <c r="I187" s="45">
        <f t="shared" si="5"/>
        <v>283.72993546</v>
      </c>
      <c r="J187" s="45">
        <f t="shared" si="5"/>
        <v>283.72993546</v>
      </c>
    </row>
    <row r="188" spans="1:10" ht="15.75">
      <c r="A188" s="41" t="s">
        <v>71</v>
      </c>
      <c r="B188" s="42" t="s">
        <v>138</v>
      </c>
      <c r="C188" s="41" t="s">
        <v>137</v>
      </c>
      <c r="D188" s="45">
        <v>318.5655898</v>
      </c>
      <c r="E188" s="45">
        <v>261.849000001</v>
      </c>
      <c r="F188" s="45">
        <v>279.88197546</v>
      </c>
      <c r="G188" s="45">
        <f t="shared" si="5"/>
        <v>279.88197546</v>
      </c>
      <c r="H188" s="45">
        <f t="shared" si="5"/>
        <v>279.88197546</v>
      </c>
      <c r="I188" s="45">
        <f t="shared" si="5"/>
        <v>279.88197546</v>
      </c>
      <c r="J188" s="45">
        <f t="shared" si="5"/>
        <v>279.88197546</v>
      </c>
    </row>
    <row r="189" spans="1:10" ht="31.5">
      <c r="A189" s="41" t="s">
        <v>75</v>
      </c>
      <c r="B189" s="42" t="s">
        <v>139</v>
      </c>
      <c r="C189" s="41" t="s">
        <v>140</v>
      </c>
      <c r="D189" s="46">
        <v>1231.2071300254884</v>
      </c>
      <c r="E189" s="46">
        <f>1346198.65188089/1000</f>
        <v>1346.1986518808899</v>
      </c>
      <c r="F189" s="46">
        <v>1637.210721951335</v>
      </c>
      <c r="G189" s="46">
        <v>1640.4192869269996</v>
      </c>
      <c r="H189" s="46">
        <v>1679.8000413264913</v>
      </c>
      <c r="I189" s="46">
        <v>1684.2242536284043</v>
      </c>
      <c r="J189" s="46">
        <v>1735.966520037562</v>
      </c>
    </row>
    <row r="190" spans="1:10" ht="31.5">
      <c r="A190" s="41" t="s">
        <v>141</v>
      </c>
      <c r="B190" s="42" t="s">
        <v>142</v>
      </c>
      <c r="C190" s="41" t="s">
        <v>140</v>
      </c>
      <c r="D190" s="46">
        <v>841.6056749101509</v>
      </c>
      <c r="E190" s="46">
        <v>952.20859100592</v>
      </c>
      <c r="F190" s="46">
        <v>1097.199153847109</v>
      </c>
      <c r="G190" s="46">
        <v>1064.8781576607184</v>
      </c>
      <c r="H190" s="46">
        <v>1092.2463232505902</v>
      </c>
      <c r="I190" s="46">
        <v>1104.4486573121521</v>
      </c>
      <c r="J190" s="46">
        <v>1132.712585160708</v>
      </c>
    </row>
    <row r="191" spans="1:10" ht="31.5">
      <c r="A191" s="41" t="s">
        <v>143</v>
      </c>
      <c r="B191" s="42" t="s">
        <v>144</v>
      </c>
      <c r="C191" s="41" t="s">
        <v>140</v>
      </c>
      <c r="D191" s="43"/>
      <c r="E191" s="46"/>
      <c r="F191" s="43"/>
      <c r="G191" s="43"/>
      <c r="H191" s="43"/>
      <c r="I191" s="43"/>
      <c r="J191" s="43"/>
    </row>
    <row r="192" spans="1:10" ht="47.25">
      <c r="A192" s="41" t="s">
        <v>145</v>
      </c>
      <c r="B192" s="42" t="s">
        <v>146</v>
      </c>
      <c r="C192" s="41" t="s">
        <v>140</v>
      </c>
      <c r="D192" s="46">
        <v>387.6652155675</v>
      </c>
      <c r="E192" s="46">
        <f>401178.313809497/1000</f>
        <v>401.178313809497</v>
      </c>
      <c r="F192" s="46">
        <v>540.011568104226</v>
      </c>
      <c r="G192" s="46">
        <v>575.541129266281</v>
      </c>
      <c r="H192" s="46">
        <v>587.553718075901</v>
      </c>
      <c r="I192" s="46">
        <v>579.7755963162521</v>
      </c>
      <c r="J192" s="46">
        <v>603.253934876854</v>
      </c>
    </row>
    <row r="193" spans="1:10" ht="15.75">
      <c r="A193" s="41" t="s">
        <v>77</v>
      </c>
      <c r="B193" s="42" t="s">
        <v>147</v>
      </c>
      <c r="C193" s="41"/>
      <c r="D193" s="46">
        <f aca="true" t="shared" si="6" ref="D193:J193">D194+D196</f>
        <v>235.40541116</v>
      </c>
      <c r="E193" s="46">
        <f t="shared" si="6"/>
        <v>234.34098356431198</v>
      </c>
      <c r="F193" s="46">
        <f t="shared" si="6"/>
        <v>250.08893838413078</v>
      </c>
      <c r="G193" s="46">
        <f t="shared" si="6"/>
        <v>265.6608611342266</v>
      </c>
      <c r="H193" s="46">
        <f t="shared" si="6"/>
        <v>274.0221707469988</v>
      </c>
      <c r="I193" s="46">
        <f t="shared" si="6"/>
        <v>280.0671337528989</v>
      </c>
      <c r="J193" s="46">
        <f t="shared" si="6"/>
        <v>287.403999465423</v>
      </c>
    </row>
    <row r="194" spans="1:10" ht="15.75">
      <c r="A194" s="41" t="s">
        <v>148</v>
      </c>
      <c r="B194" s="42" t="s">
        <v>149</v>
      </c>
      <c r="C194" s="41" t="s">
        <v>140</v>
      </c>
      <c r="D194" s="46">
        <v>144.56047242</v>
      </c>
      <c r="E194" s="46">
        <v>157.184197888832</v>
      </c>
      <c r="F194" s="46">
        <v>161.064902790868</v>
      </c>
      <c r="G194" s="46">
        <v>171.080273266274</v>
      </c>
      <c r="H194" s="46">
        <v>176.458370113893</v>
      </c>
      <c r="I194" s="46">
        <v>180.347007456406</v>
      </c>
      <c r="J194" s="46">
        <v>185.066984684941</v>
      </c>
    </row>
    <row r="195" spans="1:10" ht="31.5">
      <c r="A195" s="41"/>
      <c r="B195" s="42" t="s">
        <v>150</v>
      </c>
      <c r="C195" s="41" t="s">
        <v>151</v>
      </c>
      <c r="D195" s="47">
        <v>456.61282477519296</v>
      </c>
      <c r="E195" s="47">
        <v>457.168</v>
      </c>
      <c r="F195" s="47">
        <v>457.4500620483117</v>
      </c>
      <c r="G195" s="47">
        <v>457.4500620483117</v>
      </c>
      <c r="H195" s="47">
        <v>457.4500620483117</v>
      </c>
      <c r="I195" s="47">
        <v>457.4500620483117</v>
      </c>
      <c r="J195" s="47">
        <v>457.4500620483117</v>
      </c>
    </row>
    <row r="196" spans="1:10" ht="15.75">
      <c r="A196" s="41" t="s">
        <v>152</v>
      </c>
      <c r="B196" s="42" t="s">
        <v>153</v>
      </c>
      <c r="C196" s="41" t="s">
        <v>140</v>
      </c>
      <c r="D196" s="46">
        <v>90.84493874</v>
      </c>
      <c r="E196" s="46">
        <v>77.15678567548</v>
      </c>
      <c r="F196" s="46">
        <v>89.0240355932628</v>
      </c>
      <c r="G196" s="46">
        <v>94.5805878679526</v>
      </c>
      <c r="H196" s="46">
        <v>97.5638006331058</v>
      </c>
      <c r="I196" s="46">
        <v>99.7201262964929</v>
      </c>
      <c r="J196" s="46">
        <v>102.337014780482</v>
      </c>
    </row>
    <row r="197" spans="1:10" ht="31.5">
      <c r="A197" s="41"/>
      <c r="B197" s="42" t="s">
        <v>154</v>
      </c>
      <c r="C197" s="41" t="s">
        <v>155</v>
      </c>
      <c r="D197" s="48">
        <v>158.85912913938117</v>
      </c>
      <c r="E197" s="48">
        <v>158.40426456277677</v>
      </c>
      <c r="F197" s="48">
        <v>159.29937010968513</v>
      </c>
      <c r="G197" s="48">
        <v>159.29937010968513</v>
      </c>
      <c r="H197" s="48">
        <v>159.29937010968513</v>
      </c>
      <c r="I197" s="48">
        <v>159.29937010968513</v>
      </c>
      <c r="J197" s="48">
        <v>159.29937010968513</v>
      </c>
    </row>
    <row r="198" spans="1:10" ht="63">
      <c r="A198" s="41"/>
      <c r="B198" s="42" t="s">
        <v>156</v>
      </c>
      <c r="C198" s="41"/>
      <c r="D198" s="99" t="s">
        <v>157</v>
      </c>
      <c r="E198" s="100"/>
      <c r="F198" s="100"/>
      <c r="G198" s="100"/>
      <c r="H198" s="100"/>
      <c r="I198" s="100"/>
      <c r="J198" s="100"/>
    </row>
    <row r="199" spans="1:10" ht="15.75">
      <c r="A199" s="41" t="s">
        <v>79</v>
      </c>
      <c r="B199" s="42" t="s">
        <v>158</v>
      </c>
      <c r="C199" s="41" t="s">
        <v>140</v>
      </c>
      <c r="D199" s="45">
        <f>223515.77606/1000</f>
        <v>223.51577606</v>
      </c>
      <c r="E199" s="45">
        <v>247.706115486586</v>
      </c>
      <c r="F199" s="45">
        <v>292.55507871</v>
      </c>
      <c r="G199" s="45">
        <v>321.14427252</v>
      </c>
      <c r="H199" s="45">
        <v>328.15648436</v>
      </c>
      <c r="I199" s="45">
        <v>293.90507204</v>
      </c>
      <c r="J199" s="45">
        <v>307.68833409</v>
      </c>
    </row>
    <row r="200" spans="1:10" ht="47.25">
      <c r="A200" s="41" t="s">
        <v>81</v>
      </c>
      <c r="B200" s="42" t="s">
        <v>17</v>
      </c>
      <c r="C200" s="41"/>
      <c r="D200" s="43"/>
      <c r="E200" s="43"/>
      <c r="F200" s="43"/>
      <c r="G200" s="43"/>
      <c r="H200" s="43"/>
      <c r="I200" s="43"/>
      <c r="J200" s="43"/>
    </row>
    <row r="201" spans="1:10" ht="31.5">
      <c r="A201" s="41" t="s">
        <v>159</v>
      </c>
      <c r="B201" s="42" t="s">
        <v>160</v>
      </c>
      <c r="C201" s="41" t="s">
        <v>19</v>
      </c>
      <c r="D201" s="49">
        <v>278.42</v>
      </c>
      <c r="E201" s="49">
        <v>282</v>
      </c>
      <c r="F201" s="49">
        <v>292.25</v>
      </c>
      <c r="G201" s="49">
        <v>292.25</v>
      </c>
      <c r="H201" s="49">
        <v>292.25</v>
      </c>
      <c r="I201" s="49">
        <v>292.25</v>
      </c>
      <c r="J201" s="49">
        <v>292.25</v>
      </c>
    </row>
    <row r="202" spans="1:10" ht="31.5">
      <c r="A202" s="41" t="s">
        <v>161</v>
      </c>
      <c r="B202" s="42" t="s">
        <v>162</v>
      </c>
      <c r="C202" s="41" t="s">
        <v>21</v>
      </c>
      <c r="D202" s="49">
        <v>78.0924730922108</v>
      </c>
      <c r="E202" s="49">
        <v>83.1841903073286</v>
      </c>
      <c r="F202" s="49">
        <v>89.7767474333824</v>
      </c>
      <c r="G202" s="49">
        <v>93.2162419757813</v>
      </c>
      <c r="H202" s="49">
        <v>96.7933498322505</v>
      </c>
      <c r="I202" s="49">
        <v>100.513563371585</v>
      </c>
      <c r="J202" s="49">
        <v>104.382624395185</v>
      </c>
    </row>
    <row r="203" spans="1:10" ht="47.25">
      <c r="A203" s="41" t="s">
        <v>163</v>
      </c>
      <c r="B203" s="42" t="s">
        <v>164</v>
      </c>
      <c r="C203" s="41"/>
      <c r="D203" s="43"/>
      <c r="E203" s="43"/>
      <c r="F203" s="43"/>
      <c r="G203" s="43"/>
      <c r="H203" s="43"/>
      <c r="I203" s="43"/>
      <c r="J203" s="43"/>
    </row>
    <row r="204" spans="1:10" ht="15.75">
      <c r="A204" s="41" t="s">
        <v>82</v>
      </c>
      <c r="B204" s="42" t="s">
        <v>165</v>
      </c>
      <c r="C204" s="41" t="s">
        <v>140</v>
      </c>
      <c r="D204" s="45">
        <f aca="true" t="shared" si="7" ref="D204:J204">SUM(D205:D207)</f>
        <v>1240.74273437</v>
      </c>
      <c r="E204" s="45">
        <f t="shared" si="7"/>
        <v>1321.782536598209</v>
      </c>
      <c r="F204" s="45">
        <f t="shared" si="7"/>
        <v>1553.310344531645</v>
      </c>
      <c r="G204" s="45">
        <f t="shared" si="7"/>
        <v>1554.7605512249788</v>
      </c>
      <c r="H204" s="45">
        <f t="shared" si="7"/>
        <v>1596.209273153726</v>
      </c>
      <c r="I204" s="45">
        <f t="shared" si="7"/>
        <v>1595.482490464242</v>
      </c>
      <c r="J204" s="45">
        <f t="shared" si="7"/>
        <v>1644.534356689373</v>
      </c>
    </row>
    <row r="205" spans="1:10" ht="31.5">
      <c r="A205" s="41" t="s">
        <v>166</v>
      </c>
      <c r="B205" s="42" t="s">
        <v>167</v>
      </c>
      <c r="C205" s="41" t="s">
        <v>140</v>
      </c>
      <c r="D205" s="45">
        <v>836.57915432</v>
      </c>
      <c r="E205" s="45">
        <v>932.078019377325</v>
      </c>
      <c r="F205" s="45">
        <v>1064.79339354516</v>
      </c>
      <c r="G205" s="45">
        <v>1034.02059636824</v>
      </c>
      <c r="H205" s="45">
        <v>1060.80889132942</v>
      </c>
      <c r="I205" s="45">
        <v>1072.02467503077</v>
      </c>
      <c r="J205" s="45">
        <v>1100.18295968605</v>
      </c>
    </row>
    <row r="206" spans="1:10" ht="31.5">
      <c r="A206" s="41" t="s">
        <v>168</v>
      </c>
      <c r="B206" s="42" t="s">
        <v>169</v>
      </c>
      <c r="C206" s="41" t="s">
        <v>140</v>
      </c>
      <c r="D206" s="45"/>
      <c r="E206" s="45"/>
      <c r="F206" s="45"/>
      <c r="G206" s="45"/>
      <c r="H206" s="45"/>
      <c r="I206" s="45"/>
      <c r="J206" s="45"/>
    </row>
    <row r="207" spans="1:10" ht="47.25">
      <c r="A207" s="41" t="s">
        <v>170</v>
      </c>
      <c r="B207" s="42" t="s">
        <v>171</v>
      </c>
      <c r="C207" s="41" t="s">
        <v>140</v>
      </c>
      <c r="D207" s="45">
        <v>404.16358005</v>
      </c>
      <c r="E207" s="45">
        <v>389.704517220884</v>
      </c>
      <c r="F207" s="45">
        <v>488.516950986485</v>
      </c>
      <c r="G207" s="45">
        <v>520.739954856739</v>
      </c>
      <c r="H207" s="45">
        <v>535.400381824306</v>
      </c>
      <c r="I207" s="45">
        <v>523.457815433472</v>
      </c>
      <c r="J207" s="45">
        <v>544.351397003323</v>
      </c>
    </row>
    <row r="208" spans="1:10" ht="31.5">
      <c r="A208" s="41" t="s">
        <v>84</v>
      </c>
      <c r="B208" s="42" t="s">
        <v>172</v>
      </c>
      <c r="C208" s="41"/>
      <c r="D208" s="43"/>
      <c r="E208" s="43"/>
      <c r="F208" s="43"/>
      <c r="G208" s="43"/>
      <c r="H208" s="43"/>
      <c r="I208" s="43"/>
      <c r="J208" s="43"/>
    </row>
    <row r="209" spans="1:10" ht="15.75">
      <c r="A209" s="41" t="s">
        <v>173</v>
      </c>
      <c r="B209" s="42" t="s">
        <v>174</v>
      </c>
      <c r="C209" s="41" t="s">
        <v>140</v>
      </c>
      <c r="D209" s="43"/>
      <c r="E209" s="43"/>
      <c r="F209" s="43"/>
      <c r="G209" s="43"/>
      <c r="H209" s="43"/>
      <c r="I209" s="43"/>
      <c r="J209" s="43"/>
    </row>
    <row r="210" spans="1:10" ht="31.5">
      <c r="A210" s="41" t="s">
        <v>175</v>
      </c>
      <c r="B210" s="42" t="s">
        <v>176</v>
      </c>
      <c r="C210" s="41" t="s">
        <v>140</v>
      </c>
      <c r="D210" s="43"/>
      <c r="E210" s="43"/>
      <c r="F210" s="43"/>
      <c r="G210" s="43"/>
      <c r="H210" s="43"/>
      <c r="I210" s="43"/>
      <c r="J210" s="43"/>
    </row>
    <row r="211" spans="1:10" ht="31.5">
      <c r="A211" s="41" t="s">
        <v>177</v>
      </c>
      <c r="B211" s="42" t="s">
        <v>178</v>
      </c>
      <c r="C211" s="41"/>
      <c r="D211" s="45">
        <f aca="true" t="shared" si="8" ref="D211:J211">SUM(D212:D214)</f>
        <v>206.4483677566978</v>
      </c>
      <c r="E211" s="45">
        <f t="shared" si="8"/>
        <v>84.67764439411411</v>
      </c>
      <c r="F211" s="45">
        <f t="shared" si="8"/>
        <v>83.90037741968737</v>
      </c>
      <c r="G211" s="45">
        <f t="shared" si="8"/>
        <v>85.65873570202186</v>
      </c>
      <c r="H211" s="45">
        <f t="shared" si="8"/>
        <v>83.59076817276471</v>
      </c>
      <c r="I211" s="45">
        <f t="shared" si="8"/>
        <v>88.74176316416018</v>
      </c>
      <c r="J211" s="45">
        <f t="shared" si="8"/>
        <v>91.43216334819061</v>
      </c>
    </row>
    <row r="212" spans="1:10" ht="31.5">
      <c r="A212" s="41" t="s">
        <v>179</v>
      </c>
      <c r="B212" s="42" t="s">
        <v>167</v>
      </c>
      <c r="C212" s="41" t="s">
        <v>140</v>
      </c>
      <c r="D212" s="45">
        <v>130.8258328094109</v>
      </c>
      <c r="E212" s="45">
        <v>70.16631157611911</v>
      </c>
      <c r="F212" s="45">
        <v>32.40576030194676</v>
      </c>
      <c r="G212" s="45">
        <v>30.85756129247976</v>
      </c>
      <c r="H212" s="45">
        <v>31.437431921169704</v>
      </c>
      <c r="I212" s="45">
        <v>32.42398228138017</v>
      </c>
      <c r="J212" s="45">
        <v>32.52962547466032</v>
      </c>
    </row>
    <row r="213" spans="1:10" ht="31.5">
      <c r="A213" s="41" t="s">
        <v>180</v>
      </c>
      <c r="B213" s="42" t="s">
        <v>169</v>
      </c>
      <c r="C213" s="41" t="s">
        <v>140</v>
      </c>
      <c r="D213" s="45"/>
      <c r="E213" s="45"/>
      <c r="F213" s="45"/>
      <c r="G213" s="45"/>
      <c r="H213" s="45"/>
      <c r="I213" s="45"/>
      <c r="J213" s="45"/>
    </row>
    <row r="214" spans="1:10" ht="47.25">
      <c r="A214" s="41" t="s">
        <v>181</v>
      </c>
      <c r="B214" s="42" t="s">
        <v>171</v>
      </c>
      <c r="C214" s="41" t="s">
        <v>140</v>
      </c>
      <c r="D214" s="45">
        <v>75.6225349472869</v>
      </c>
      <c r="E214" s="45">
        <v>14.511332817995</v>
      </c>
      <c r="F214" s="45">
        <v>51.4946171177406</v>
      </c>
      <c r="G214" s="45">
        <v>54.8011744095421</v>
      </c>
      <c r="H214" s="45">
        <v>52.153336251595</v>
      </c>
      <c r="I214" s="45">
        <v>56.31778088278</v>
      </c>
      <c r="J214" s="45">
        <v>58.90253787353029</v>
      </c>
    </row>
    <row r="215" spans="1:10" ht="47.25">
      <c r="A215" s="41" t="s">
        <v>182</v>
      </c>
      <c r="B215" s="42" t="s">
        <v>183</v>
      </c>
      <c r="C215" s="41"/>
      <c r="D215" s="43"/>
      <c r="E215" s="43"/>
      <c r="F215" s="43"/>
      <c r="G215" s="43"/>
      <c r="H215" s="43"/>
      <c r="I215" s="43"/>
      <c r="J215" s="43"/>
    </row>
    <row r="216" spans="1:10" ht="31.5">
      <c r="A216" s="41" t="s">
        <v>184</v>
      </c>
      <c r="B216" s="42" t="s">
        <v>167</v>
      </c>
      <c r="C216" s="41" t="s">
        <v>140</v>
      </c>
      <c r="D216" s="43"/>
      <c r="E216" s="43"/>
      <c r="F216" s="43"/>
      <c r="G216" s="43"/>
      <c r="H216" s="43"/>
      <c r="I216" s="43"/>
      <c r="J216" s="43"/>
    </row>
    <row r="217" spans="1:10" ht="31.5">
      <c r="A217" s="41" t="s">
        <v>185</v>
      </c>
      <c r="B217" s="42" t="s">
        <v>169</v>
      </c>
      <c r="C217" s="41" t="s">
        <v>140</v>
      </c>
      <c r="D217" s="43"/>
      <c r="E217" s="43"/>
      <c r="F217" s="43"/>
      <c r="G217" s="43"/>
      <c r="H217" s="43"/>
      <c r="I217" s="43"/>
      <c r="J217" s="43"/>
    </row>
    <row r="218" spans="1:10" ht="47.25">
      <c r="A218" s="41" t="s">
        <v>186</v>
      </c>
      <c r="B218" s="42" t="s">
        <v>171</v>
      </c>
      <c r="C218" s="41" t="s">
        <v>140</v>
      </c>
      <c r="D218" s="43"/>
      <c r="E218" s="43"/>
      <c r="F218" s="43"/>
      <c r="G218" s="43"/>
      <c r="H218" s="43"/>
      <c r="I218" s="43"/>
      <c r="J218" s="43"/>
    </row>
    <row r="219" spans="1:10" ht="15.75">
      <c r="A219" s="41" t="s">
        <v>187</v>
      </c>
      <c r="B219" s="42" t="s">
        <v>7</v>
      </c>
      <c r="C219" s="41" t="s">
        <v>140</v>
      </c>
      <c r="D219" s="45">
        <v>-25.2278584500038</v>
      </c>
      <c r="E219" s="43">
        <v>0</v>
      </c>
      <c r="F219" s="43">
        <v>0</v>
      </c>
      <c r="G219" s="43">
        <v>0</v>
      </c>
      <c r="H219" s="43">
        <v>0</v>
      </c>
      <c r="I219" s="43">
        <v>0</v>
      </c>
      <c r="J219" s="43">
        <v>0</v>
      </c>
    </row>
    <row r="220" spans="1:10" ht="47.25">
      <c r="A220" s="41" t="s">
        <v>188</v>
      </c>
      <c r="B220" s="42" t="s">
        <v>189</v>
      </c>
      <c r="C220" s="41" t="s">
        <v>10</v>
      </c>
      <c r="D220" s="50">
        <v>-0.16639095441612567</v>
      </c>
      <c r="E220" s="50">
        <v>0.0640632192130816</v>
      </c>
      <c r="F220" s="50">
        <v>0.030713829073270187</v>
      </c>
      <c r="G220" s="50">
        <v>0.030987502650528936</v>
      </c>
      <c r="H220" s="50">
        <v>0.03080587739952883</v>
      </c>
      <c r="I220" s="50">
        <v>0.031234605495206506</v>
      </c>
      <c r="J220" s="50">
        <v>0.030563887670535663</v>
      </c>
    </row>
    <row r="221" spans="1:10" ht="126">
      <c r="A221" s="41" t="s">
        <v>190</v>
      </c>
      <c r="B221" s="42" t="s">
        <v>191</v>
      </c>
      <c r="C221" s="41"/>
      <c r="D221" s="13" t="s">
        <v>192</v>
      </c>
      <c r="E221" s="97" t="s">
        <v>193</v>
      </c>
      <c r="F221" s="97"/>
      <c r="G221" s="97"/>
      <c r="H221" s="97"/>
      <c r="I221" s="97"/>
      <c r="J221" s="51"/>
    </row>
    <row r="222" spans="1:10" ht="15.75">
      <c r="A222" s="83"/>
      <c r="B222" s="84"/>
      <c r="C222" s="83"/>
      <c r="D222" s="85"/>
      <c r="E222" s="86"/>
      <c r="F222" s="86"/>
      <c r="G222" s="86"/>
      <c r="H222" s="86"/>
      <c r="I222" s="86"/>
      <c r="J222" s="87"/>
    </row>
    <row r="223" spans="1:10" ht="16.5" customHeight="1">
      <c r="A223" s="92" t="s">
        <v>253</v>
      </c>
      <c r="B223" s="92"/>
      <c r="C223" s="92"/>
      <c r="D223" s="92"/>
      <c r="E223" s="92"/>
      <c r="F223" s="92"/>
      <c r="G223" s="92"/>
      <c r="H223" s="92"/>
      <c r="I223" s="92"/>
      <c r="J223" s="92"/>
    </row>
    <row r="224" spans="1:10" ht="16.5" customHeight="1">
      <c r="A224" s="66"/>
      <c r="B224" s="66"/>
      <c r="C224" s="66"/>
      <c r="D224" s="66"/>
      <c r="E224" s="66"/>
      <c r="F224" s="66"/>
      <c r="G224" s="66"/>
      <c r="H224" s="66"/>
      <c r="I224" s="66"/>
      <c r="J224" s="66"/>
    </row>
    <row r="225" spans="1:10" ht="15.75" customHeight="1">
      <c r="A225" s="93" t="s">
        <v>23</v>
      </c>
      <c r="B225" s="94" t="s">
        <v>0</v>
      </c>
      <c r="C225" s="94" t="s">
        <v>194</v>
      </c>
      <c r="D225" s="94" t="s">
        <v>195</v>
      </c>
      <c r="E225" s="94"/>
      <c r="F225" s="94" t="s">
        <v>196</v>
      </c>
      <c r="G225" s="94"/>
      <c r="H225" s="94" t="s">
        <v>197</v>
      </c>
      <c r="I225" s="95"/>
      <c r="J225" s="52" t="s">
        <v>198</v>
      </c>
    </row>
    <row r="226" spans="1:10" ht="15.75">
      <c r="A226" s="93"/>
      <c r="B226" s="94"/>
      <c r="C226" s="94"/>
      <c r="D226" s="52" t="s">
        <v>199</v>
      </c>
      <c r="E226" s="52" t="s">
        <v>200</v>
      </c>
      <c r="F226" s="52" t="s">
        <v>199</v>
      </c>
      <c r="G226" s="52" t="s">
        <v>200</v>
      </c>
      <c r="H226" s="52" t="s">
        <v>199</v>
      </c>
      <c r="I226" s="53" t="s">
        <v>200</v>
      </c>
      <c r="J226" s="52" t="s">
        <v>199</v>
      </c>
    </row>
    <row r="227" spans="1:10" ht="30">
      <c r="A227" s="54" t="s">
        <v>2</v>
      </c>
      <c r="B227" s="55" t="s">
        <v>201</v>
      </c>
      <c r="C227" s="54"/>
      <c r="D227" s="56"/>
      <c r="E227" s="56"/>
      <c r="F227" s="56"/>
      <c r="G227" s="56"/>
      <c r="H227" s="56"/>
      <c r="I227" s="56"/>
      <c r="J227" s="56"/>
    </row>
    <row r="228" spans="1:10" ht="45">
      <c r="A228" s="54" t="s">
        <v>3</v>
      </c>
      <c r="B228" s="55" t="s">
        <v>202</v>
      </c>
      <c r="C228" s="54"/>
      <c r="D228" s="56"/>
      <c r="E228" s="56"/>
      <c r="F228" s="56"/>
      <c r="G228" s="56"/>
      <c r="H228" s="56"/>
      <c r="I228" s="56"/>
      <c r="J228" s="56"/>
    </row>
    <row r="229" spans="1:10" ht="195">
      <c r="A229" s="54"/>
      <c r="B229" s="55" t="s">
        <v>203</v>
      </c>
      <c r="C229" s="54" t="s">
        <v>204</v>
      </c>
      <c r="D229" s="56"/>
      <c r="E229" s="56"/>
      <c r="F229" s="56"/>
      <c r="G229" s="56"/>
      <c r="H229" s="56"/>
      <c r="I229" s="56"/>
      <c r="J229" s="56"/>
    </row>
    <row r="230" spans="1:10" ht="210">
      <c r="A230" s="54"/>
      <c r="B230" s="55" t="s">
        <v>205</v>
      </c>
      <c r="C230" s="54" t="s">
        <v>206</v>
      </c>
      <c r="D230" s="56"/>
      <c r="E230" s="56"/>
      <c r="F230" s="56"/>
      <c r="G230" s="56"/>
      <c r="H230" s="56"/>
      <c r="I230" s="56"/>
      <c r="J230" s="56"/>
    </row>
    <row r="231" spans="1:10" ht="30">
      <c r="A231" s="54" t="s">
        <v>5</v>
      </c>
      <c r="B231" s="55" t="s">
        <v>207</v>
      </c>
      <c r="C231" s="54"/>
      <c r="D231" s="56"/>
      <c r="E231" s="56"/>
      <c r="F231" s="56"/>
      <c r="G231" s="56"/>
      <c r="H231" s="56"/>
      <c r="I231" s="56"/>
      <c r="J231" s="56"/>
    </row>
    <row r="232" spans="1:10" ht="15.75">
      <c r="A232" s="54"/>
      <c r="B232" s="55" t="s">
        <v>208</v>
      </c>
      <c r="C232" s="54"/>
      <c r="D232" s="56"/>
      <c r="E232" s="56"/>
      <c r="F232" s="56"/>
      <c r="G232" s="56"/>
      <c r="H232" s="56"/>
      <c r="I232" s="56"/>
      <c r="J232" s="56"/>
    </row>
    <row r="233" spans="1:10" ht="30">
      <c r="A233" s="54"/>
      <c r="B233" s="55" t="s">
        <v>209</v>
      </c>
      <c r="C233" s="54" t="s">
        <v>204</v>
      </c>
      <c r="D233" s="56"/>
      <c r="E233" s="56"/>
      <c r="F233" s="56"/>
      <c r="G233" s="56"/>
      <c r="H233" s="56"/>
      <c r="I233" s="56"/>
      <c r="J233" s="56"/>
    </row>
    <row r="234" spans="1:10" ht="30">
      <c r="A234" s="54"/>
      <c r="B234" s="55" t="s">
        <v>210</v>
      </c>
      <c r="C234" s="54" t="s">
        <v>206</v>
      </c>
      <c r="D234" s="56"/>
      <c r="E234" s="56"/>
      <c r="F234" s="56"/>
      <c r="G234" s="56"/>
      <c r="H234" s="56"/>
      <c r="I234" s="56"/>
      <c r="J234" s="56"/>
    </row>
    <row r="235" spans="1:10" ht="15.75">
      <c r="A235" s="54"/>
      <c r="B235" s="55" t="s">
        <v>211</v>
      </c>
      <c r="C235" s="54" t="s">
        <v>206</v>
      </c>
      <c r="D235" s="56"/>
      <c r="E235" s="56"/>
      <c r="F235" s="56"/>
      <c r="G235" s="56"/>
      <c r="H235" s="56"/>
      <c r="I235" s="56"/>
      <c r="J235" s="56"/>
    </row>
    <row r="236" spans="1:10" ht="45">
      <c r="A236" s="54" t="s">
        <v>8</v>
      </c>
      <c r="B236" s="55" t="s">
        <v>212</v>
      </c>
      <c r="C236" s="54" t="s">
        <v>206</v>
      </c>
      <c r="D236" s="56"/>
      <c r="E236" s="56"/>
      <c r="F236" s="56"/>
      <c r="G236" s="56"/>
      <c r="H236" s="56"/>
      <c r="I236" s="56"/>
      <c r="J236" s="56"/>
    </row>
    <row r="237" spans="1:10" ht="15.75">
      <c r="A237" s="57" t="s">
        <v>11</v>
      </c>
      <c r="B237" s="58" t="s">
        <v>213</v>
      </c>
      <c r="C237" s="59"/>
      <c r="D237" s="60"/>
      <c r="E237" s="60"/>
      <c r="F237" s="60"/>
      <c r="G237" s="60"/>
      <c r="H237" s="60"/>
      <c r="I237" s="60"/>
      <c r="J237" s="60"/>
    </row>
    <row r="238" spans="1:10" ht="60">
      <c r="A238" s="59" t="s">
        <v>12</v>
      </c>
      <c r="B238" s="61" t="s">
        <v>214</v>
      </c>
      <c r="C238" s="59" t="s">
        <v>206</v>
      </c>
      <c r="D238" s="62">
        <v>0.1001</v>
      </c>
      <c r="E238" s="62">
        <v>0.12816</v>
      </c>
      <c r="F238" s="62">
        <v>0.11285</v>
      </c>
      <c r="G238" s="60">
        <v>0.11286</v>
      </c>
      <c r="H238" s="60">
        <v>0.11286</v>
      </c>
      <c r="I238" s="60">
        <v>0.2343</v>
      </c>
      <c r="J238" s="60">
        <v>0.2343</v>
      </c>
    </row>
    <row r="239" spans="1:10" ht="90">
      <c r="A239" s="59" t="s">
        <v>13</v>
      </c>
      <c r="B239" s="61" t="s">
        <v>215</v>
      </c>
      <c r="C239" s="59" t="s">
        <v>206</v>
      </c>
      <c r="D239" s="62">
        <v>0.1001</v>
      </c>
      <c r="E239" s="62">
        <v>0.12816</v>
      </c>
      <c r="F239" s="62">
        <v>0.11285</v>
      </c>
      <c r="G239" s="60">
        <v>0.11286</v>
      </c>
      <c r="H239" s="60">
        <v>0.11286</v>
      </c>
      <c r="I239" s="60">
        <v>0.2343</v>
      </c>
      <c r="J239" s="60">
        <v>0.2343</v>
      </c>
    </row>
    <row r="240" spans="1:10" ht="30">
      <c r="A240" s="59" t="s">
        <v>216</v>
      </c>
      <c r="B240" s="61" t="s">
        <v>217</v>
      </c>
      <c r="C240" s="59" t="s">
        <v>10</v>
      </c>
      <c r="D240" s="63">
        <v>1</v>
      </c>
      <c r="E240" s="63">
        <v>1</v>
      </c>
      <c r="F240" s="63">
        <v>1</v>
      </c>
      <c r="G240" s="63">
        <v>1</v>
      </c>
      <c r="H240" s="63">
        <v>1</v>
      </c>
      <c r="I240" s="63">
        <v>1</v>
      </c>
      <c r="J240" s="63">
        <v>1</v>
      </c>
    </row>
    <row r="241" spans="1:10" ht="15.75">
      <c r="A241" s="59"/>
      <c r="B241" s="61" t="s">
        <v>53</v>
      </c>
      <c r="C241" s="59" t="s">
        <v>10</v>
      </c>
      <c r="D241" s="63">
        <v>0.1754345402778974</v>
      </c>
      <c r="E241" s="63">
        <v>0.1754345402778974</v>
      </c>
      <c r="F241" s="63">
        <v>0.1754345402778974</v>
      </c>
      <c r="G241" s="63">
        <v>0.1754345402778974</v>
      </c>
      <c r="H241" s="63">
        <v>0.1754345402778974</v>
      </c>
      <c r="I241" s="63">
        <v>0.1754345402778974</v>
      </c>
      <c r="J241" s="63">
        <v>0.1754345402778974</v>
      </c>
    </row>
    <row r="242" spans="1:10" ht="15.75">
      <c r="A242" s="59"/>
      <c r="B242" s="61" t="s">
        <v>54</v>
      </c>
      <c r="C242" s="59" t="s">
        <v>10</v>
      </c>
      <c r="D242" s="63">
        <v>0.058240276636212125</v>
      </c>
      <c r="E242" s="63">
        <v>0.058240276636212125</v>
      </c>
      <c r="F242" s="63">
        <v>0.058240276636212125</v>
      </c>
      <c r="G242" s="63">
        <v>0.058240276636212125</v>
      </c>
      <c r="H242" s="63">
        <v>0.058240276636212125</v>
      </c>
      <c r="I242" s="63">
        <v>0.058240276636212125</v>
      </c>
      <c r="J242" s="63">
        <v>0.058240276636212125</v>
      </c>
    </row>
    <row r="243" spans="1:10" ht="15.75">
      <c r="A243" s="59"/>
      <c r="B243" s="61" t="s">
        <v>55</v>
      </c>
      <c r="C243" s="59" t="s">
        <v>10</v>
      </c>
      <c r="D243" s="63">
        <v>0.12984025636093885</v>
      </c>
      <c r="E243" s="63">
        <v>0.12984025636093885</v>
      </c>
      <c r="F243" s="63">
        <v>0.12984025636093885</v>
      </c>
      <c r="G243" s="63">
        <v>0.12984025636093885</v>
      </c>
      <c r="H243" s="63">
        <v>0.12984025636093885</v>
      </c>
      <c r="I243" s="63">
        <v>0.12984025636093885</v>
      </c>
      <c r="J243" s="63">
        <v>0.12984025636093885</v>
      </c>
    </row>
    <row r="244" spans="1:10" ht="15.75">
      <c r="A244" s="59"/>
      <c r="B244" s="61" t="s">
        <v>56</v>
      </c>
      <c r="C244" s="59" t="s">
        <v>10</v>
      </c>
      <c r="D244" s="63">
        <v>0.6364849267249516</v>
      </c>
      <c r="E244" s="63">
        <v>0.6364849267249516</v>
      </c>
      <c r="F244" s="63">
        <v>0.6364849267249516</v>
      </c>
      <c r="G244" s="63">
        <v>0.6364849267249516</v>
      </c>
      <c r="H244" s="63">
        <v>0.6364849267249516</v>
      </c>
      <c r="I244" s="63">
        <v>0.6364849267249516</v>
      </c>
      <c r="J244" s="63">
        <v>0.6364849267249516</v>
      </c>
    </row>
    <row r="245" spans="1:10" ht="15.75">
      <c r="A245" s="54" t="s">
        <v>15</v>
      </c>
      <c r="B245" s="55" t="s">
        <v>218</v>
      </c>
      <c r="C245" s="54" t="s">
        <v>10</v>
      </c>
      <c r="D245" s="56"/>
      <c r="E245" s="56"/>
      <c r="F245" s="56"/>
      <c r="G245" s="56"/>
      <c r="H245" s="56"/>
      <c r="I245" s="56"/>
      <c r="J245" s="56"/>
    </row>
    <row r="246" spans="1:10" ht="30">
      <c r="A246" s="54" t="s">
        <v>219</v>
      </c>
      <c r="B246" s="55" t="s">
        <v>220</v>
      </c>
      <c r="C246" s="54" t="s">
        <v>221</v>
      </c>
      <c r="D246" s="56"/>
      <c r="E246" s="56"/>
      <c r="F246" s="56"/>
      <c r="G246" s="56"/>
      <c r="H246" s="56"/>
      <c r="I246" s="56"/>
      <c r="J246" s="56"/>
    </row>
    <row r="247" spans="1:10" ht="30">
      <c r="A247" s="54"/>
      <c r="B247" s="55" t="s">
        <v>222</v>
      </c>
      <c r="C247" s="54" t="s">
        <v>221</v>
      </c>
      <c r="D247" s="56"/>
      <c r="E247" s="56"/>
      <c r="F247" s="56"/>
      <c r="G247" s="56"/>
      <c r="H247" s="56"/>
      <c r="I247" s="56"/>
      <c r="J247" s="56"/>
    </row>
    <row r="248" spans="1:10" ht="30">
      <c r="A248" s="54" t="s">
        <v>223</v>
      </c>
      <c r="B248" s="55" t="s">
        <v>224</v>
      </c>
      <c r="C248" s="54" t="s">
        <v>204</v>
      </c>
      <c r="D248" s="56"/>
      <c r="E248" s="56"/>
      <c r="F248" s="56"/>
      <c r="G248" s="56"/>
      <c r="H248" s="56"/>
      <c r="I248" s="56"/>
      <c r="J248" s="56"/>
    </row>
    <row r="249" spans="1:10" ht="30">
      <c r="A249" s="54" t="s">
        <v>225</v>
      </c>
      <c r="B249" s="55" t="s">
        <v>226</v>
      </c>
      <c r="C249" s="54" t="s">
        <v>227</v>
      </c>
      <c r="D249" s="56"/>
      <c r="E249" s="56"/>
      <c r="F249" s="56"/>
      <c r="G249" s="56"/>
      <c r="H249" s="56"/>
      <c r="I249" s="56"/>
      <c r="J249" s="56"/>
    </row>
    <row r="250" spans="1:10" ht="30">
      <c r="A250" s="54" t="s">
        <v>228</v>
      </c>
      <c r="B250" s="55" t="s">
        <v>229</v>
      </c>
      <c r="C250" s="54" t="s">
        <v>227</v>
      </c>
      <c r="D250" s="56"/>
      <c r="E250" s="56"/>
      <c r="F250" s="56"/>
      <c r="G250" s="56"/>
      <c r="H250" s="56"/>
      <c r="I250" s="56"/>
      <c r="J250" s="56"/>
    </row>
    <row r="251" spans="1:10" ht="15.75">
      <c r="A251" s="54" t="s">
        <v>230</v>
      </c>
      <c r="B251" s="55" t="s">
        <v>231</v>
      </c>
      <c r="C251" s="54" t="s">
        <v>227</v>
      </c>
      <c r="D251" s="56"/>
      <c r="E251" s="56"/>
      <c r="F251" s="56"/>
      <c r="G251" s="56"/>
      <c r="H251" s="56"/>
      <c r="I251" s="56"/>
      <c r="J251" s="56"/>
    </row>
    <row r="252" spans="1:10" ht="18">
      <c r="A252" s="54"/>
      <c r="B252" s="55" t="s">
        <v>232</v>
      </c>
      <c r="C252" s="54" t="s">
        <v>227</v>
      </c>
      <c r="D252" s="56"/>
      <c r="E252" s="56"/>
      <c r="F252" s="56"/>
      <c r="G252" s="56"/>
      <c r="H252" s="56"/>
      <c r="I252" s="56"/>
      <c r="J252" s="56"/>
    </row>
    <row r="253" spans="1:10" ht="18">
      <c r="A253" s="54"/>
      <c r="B253" s="55" t="s">
        <v>233</v>
      </c>
      <c r="C253" s="54" t="s">
        <v>227</v>
      </c>
      <c r="D253" s="56"/>
      <c r="E253" s="56"/>
      <c r="F253" s="56"/>
      <c r="G253" s="56"/>
      <c r="H253" s="56"/>
      <c r="I253" s="56"/>
      <c r="J253" s="56"/>
    </row>
    <row r="254" spans="1:10" ht="18">
      <c r="A254" s="54"/>
      <c r="B254" s="55" t="s">
        <v>234</v>
      </c>
      <c r="C254" s="54" t="s">
        <v>227</v>
      </c>
      <c r="D254" s="56"/>
      <c r="E254" s="56"/>
      <c r="F254" s="56"/>
      <c r="G254" s="56"/>
      <c r="H254" s="56"/>
      <c r="I254" s="56"/>
      <c r="J254" s="56"/>
    </row>
    <row r="255" spans="1:10" ht="18">
      <c r="A255" s="54"/>
      <c r="B255" s="55" t="s">
        <v>235</v>
      </c>
      <c r="C255" s="54" t="s">
        <v>227</v>
      </c>
      <c r="D255" s="56"/>
      <c r="E255" s="56"/>
      <c r="F255" s="56"/>
      <c r="G255" s="56"/>
      <c r="H255" s="56"/>
      <c r="I255" s="56"/>
      <c r="J255" s="56"/>
    </row>
    <row r="256" spans="1:10" ht="15.75">
      <c r="A256" s="54" t="s">
        <v>236</v>
      </c>
      <c r="B256" s="55" t="s">
        <v>237</v>
      </c>
      <c r="C256" s="54" t="s">
        <v>227</v>
      </c>
      <c r="D256" s="56"/>
      <c r="E256" s="56"/>
      <c r="F256" s="56"/>
      <c r="G256" s="56"/>
      <c r="H256" s="56"/>
      <c r="I256" s="56"/>
      <c r="J256" s="56"/>
    </row>
    <row r="257" spans="1:10" ht="30">
      <c r="A257" s="54" t="s">
        <v>238</v>
      </c>
      <c r="B257" s="55" t="s">
        <v>239</v>
      </c>
      <c r="C257" s="54"/>
      <c r="D257" s="56"/>
      <c r="E257" s="56"/>
      <c r="F257" s="56"/>
      <c r="G257" s="56"/>
      <c r="H257" s="56"/>
      <c r="I257" s="56"/>
      <c r="J257" s="56"/>
    </row>
    <row r="258" spans="1:10" ht="30">
      <c r="A258" s="54" t="s">
        <v>240</v>
      </c>
      <c r="B258" s="55" t="s">
        <v>241</v>
      </c>
      <c r="C258" s="54" t="s">
        <v>242</v>
      </c>
      <c r="D258" s="56"/>
      <c r="E258" s="56"/>
      <c r="F258" s="56"/>
      <c r="G258" s="56"/>
      <c r="H258" s="56"/>
      <c r="I258" s="56"/>
      <c r="J258" s="56"/>
    </row>
    <row r="259" spans="1:10" ht="15.75">
      <c r="A259" s="54" t="s">
        <v>243</v>
      </c>
      <c r="B259" s="55" t="s">
        <v>244</v>
      </c>
      <c r="C259" s="54" t="s">
        <v>227</v>
      </c>
      <c r="D259" s="56"/>
      <c r="E259" s="56"/>
      <c r="F259" s="56"/>
      <c r="G259" s="56"/>
      <c r="H259" s="56"/>
      <c r="I259" s="56"/>
      <c r="J259" s="56"/>
    </row>
    <row r="260" spans="1:10" ht="30">
      <c r="A260" s="54" t="s">
        <v>245</v>
      </c>
      <c r="B260" s="55" t="s">
        <v>246</v>
      </c>
      <c r="C260" s="54" t="s">
        <v>247</v>
      </c>
      <c r="D260" s="56"/>
      <c r="E260" s="56"/>
      <c r="F260" s="56"/>
      <c r="G260" s="56"/>
      <c r="H260" s="56"/>
      <c r="I260" s="56"/>
      <c r="J260" s="56"/>
    </row>
    <row r="261" spans="1:10" ht="30">
      <c r="A261" s="54"/>
      <c r="B261" s="55" t="s">
        <v>248</v>
      </c>
      <c r="C261" s="54" t="s">
        <v>247</v>
      </c>
      <c r="D261" s="56"/>
      <c r="E261" s="56"/>
      <c r="F261" s="56"/>
      <c r="G261" s="56"/>
      <c r="H261" s="56"/>
      <c r="I261" s="56"/>
      <c r="J261" s="56"/>
    </row>
    <row r="262" spans="1:10" ht="30">
      <c r="A262" s="54"/>
      <c r="B262" s="55" t="s">
        <v>249</v>
      </c>
      <c r="C262" s="54" t="s">
        <v>247</v>
      </c>
      <c r="D262" s="56"/>
      <c r="E262" s="56"/>
      <c r="F262" s="56"/>
      <c r="G262" s="56"/>
      <c r="H262" s="56"/>
      <c r="I262" s="56"/>
      <c r="J262" s="56"/>
    </row>
    <row r="263" spans="1:10" ht="15.75">
      <c r="A263" s="64" t="s">
        <v>93</v>
      </c>
      <c r="B263" s="5"/>
      <c r="C263" s="5"/>
      <c r="D263" s="5"/>
      <c r="E263" s="5"/>
      <c r="F263" s="5"/>
      <c r="G263" s="5"/>
      <c r="H263" s="5"/>
      <c r="I263" s="5"/>
      <c r="J263" s="5"/>
    </row>
  </sheetData>
  <sheetProtection/>
  <mergeCells count="23">
    <mergeCell ref="E9:G9"/>
    <mergeCell ref="A4:J4"/>
    <mergeCell ref="A7:J7"/>
    <mergeCell ref="E8:G8"/>
    <mergeCell ref="A42:J42"/>
    <mergeCell ref="A78:J78"/>
    <mergeCell ref="A19:J19"/>
    <mergeCell ref="D198:J198"/>
    <mergeCell ref="E221:I221"/>
    <mergeCell ref="A12:J12"/>
    <mergeCell ref="A13:J13"/>
    <mergeCell ref="A14:J14"/>
    <mergeCell ref="A180:J180"/>
    <mergeCell ref="A225:A226"/>
    <mergeCell ref="B225:B226"/>
    <mergeCell ref="C225:C226"/>
    <mergeCell ref="D225:E225"/>
    <mergeCell ref="F225:G225"/>
    <mergeCell ref="H225:I225"/>
    <mergeCell ref="A41:B41"/>
    <mergeCell ref="A39:J39"/>
    <mergeCell ref="A223:J223"/>
    <mergeCell ref="E177:I177"/>
  </mergeCells>
  <hyperlinks>
    <hyperlink ref="C33" r:id="rId1" display="mailto:tec@tec-okha.com"/>
  </hyperlinks>
  <printOptions/>
  <pageMargins left="0.7874015748031497" right="0.7086614173228347" top="0.7874015748031497" bottom="0.3937007874015748" header="0.1968503937007874" footer="0.1968503937007874"/>
  <pageSetup horizontalDpi="600" verticalDpi="600" orientation="landscape" paperSize="9" scale="47" r:id="rId2"/>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Plan1</cp:lastModifiedBy>
  <cp:lastPrinted>2014-08-18T06:43:32Z</cp:lastPrinted>
  <dcterms:created xsi:type="dcterms:W3CDTF">2014-08-15T10:06:32Z</dcterms:created>
  <dcterms:modified xsi:type="dcterms:W3CDTF">2019-04-24T04:13:23Z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